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260" activeTab="3"/>
  </bookViews>
  <sheets>
    <sheet name="Balance Sheet" sheetId="1" r:id="rId1"/>
    <sheet name="Equity" sheetId="2" r:id="rId2"/>
    <sheet name="Income Statement" sheetId="3" r:id="rId3"/>
    <sheet name="Cash Flow" sheetId="4" r:id="rId4"/>
  </sheets>
  <definedNames>
    <definedName name="_xlnm.Print_Area" localSheetId="3">'Cash Flow'!$B$1:$F$61</definedName>
  </definedNames>
  <calcPr fullCalcOnLoad="1"/>
</workbook>
</file>

<file path=xl/sharedStrings.xml><?xml version="1.0" encoding="utf-8"?>
<sst xmlns="http://schemas.openxmlformats.org/spreadsheetml/2006/main" count="158" uniqueCount="118">
  <si>
    <t>(Incorporated in Malaysia)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</si>
  <si>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</si>
  <si>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</si>
  <si>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</si>
  <si>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</si>
  <si>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</si>
  <si>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</si>
  <si>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</si>
  <si>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</si>
  <si>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</si>
  <si>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</si>
  <si>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 xml:space="preserve"> </t>
  </si>
  <si>
    <t>N/A</t>
  </si>
  <si>
    <t>Note:</t>
  </si>
  <si>
    <t>AS AT</t>
  </si>
  <si>
    <t>END OF</t>
  </si>
  <si>
    <t>PRECEDING</t>
  </si>
  <si>
    <t>FINANCIAL</t>
  </si>
  <si>
    <t>YEAR END</t>
  </si>
  <si>
    <t>Current Liabilities</t>
  </si>
  <si>
    <t>Share Capital</t>
  </si>
  <si>
    <t>Reserves</t>
  </si>
  <si>
    <t>N/A denotes "Not Applicable"</t>
  </si>
  <si>
    <t>Net tangible assets per share (RM)</t>
  </si>
  <si>
    <t>Revenue</t>
  </si>
  <si>
    <t>Property, plant and equipment</t>
  </si>
  <si>
    <t>Long term investments</t>
  </si>
  <si>
    <t>Deferred taxation</t>
  </si>
  <si>
    <t>Shareholders' funds</t>
  </si>
  <si>
    <t>(ii)  Fully diluted</t>
  </si>
  <si>
    <t xml:space="preserve"> Inventories</t>
  </si>
  <si>
    <t xml:space="preserve"> Trade receivables</t>
  </si>
  <si>
    <t xml:space="preserve"> Other debtors, deposits and prepayments</t>
  </si>
  <si>
    <t xml:space="preserve"> Trade payables</t>
  </si>
  <si>
    <t xml:space="preserve"> Other creditors and accruals</t>
  </si>
  <si>
    <t>UNAUDITED</t>
  </si>
  <si>
    <t>AUDITED</t>
  </si>
  <si>
    <r>
      <t xml:space="preserve">APOLLO FOOD HOLDINGS BERHAD </t>
    </r>
    <r>
      <rPr>
        <b/>
        <vertAlign val="subscript"/>
        <sz val="12"/>
        <rFont val="Arial"/>
        <family val="2"/>
      </rPr>
      <t>(291471-M)</t>
    </r>
  </si>
  <si>
    <t>CONDENSED CONSOLIDATED BALANCE SHEET</t>
  </si>
  <si>
    <t>Operating expenses</t>
  </si>
  <si>
    <t>Other operating income</t>
  </si>
  <si>
    <t>Profit from operations</t>
  </si>
  <si>
    <t>Finance costs</t>
  </si>
  <si>
    <t>Income from other investments</t>
  </si>
  <si>
    <t>Profit/(loss) before tax</t>
  </si>
  <si>
    <t>Taxation</t>
  </si>
  <si>
    <t>Long term liabilities</t>
  </si>
  <si>
    <t xml:space="preserve">Earnings per share </t>
  </si>
  <si>
    <t>Net Profit before tax</t>
  </si>
  <si>
    <t>Adjustment for non cash-flow items</t>
  </si>
  <si>
    <t xml:space="preserve">   Non -operating items</t>
  </si>
  <si>
    <t xml:space="preserve">   Non-cash items</t>
  </si>
  <si>
    <t>Operating profit before changes in operating activities</t>
  </si>
  <si>
    <t>Net change in current assets</t>
  </si>
  <si>
    <t>Net change in current liabilities</t>
  </si>
  <si>
    <t>Net cash flow from operating activities</t>
  </si>
  <si>
    <t>Net change in operating activities</t>
  </si>
  <si>
    <t>Investing Activities</t>
  </si>
  <si>
    <t xml:space="preserve">(The condensed Consolidated Balance Sheet should be read in conjunction with the Annual </t>
  </si>
  <si>
    <t>Share</t>
  </si>
  <si>
    <t>Capital</t>
  </si>
  <si>
    <t>Premium</t>
  </si>
  <si>
    <t>Revaluation</t>
  </si>
  <si>
    <t>Retained</t>
  </si>
  <si>
    <t>Profits</t>
  </si>
  <si>
    <t>Total</t>
  </si>
  <si>
    <t>RM '000</t>
  </si>
  <si>
    <t>Non -distributable</t>
  </si>
  <si>
    <t>Distributable</t>
  </si>
  <si>
    <t xml:space="preserve">(The condensed Consolidated Statement of Changes in Equity should be read in conjunction with the Annual </t>
  </si>
  <si>
    <t xml:space="preserve"> Taxation</t>
  </si>
  <si>
    <t xml:space="preserve">Rental received </t>
  </si>
  <si>
    <t>Net dividends received</t>
  </si>
  <si>
    <t>Purchase of investments</t>
  </si>
  <si>
    <t>CONDENSED CONSOLIDATED INCOME STATEMENT (UNAUDITED)</t>
  </si>
  <si>
    <t>CONDENSED CONSOLIDATED STATEMENT OF CHANGES IN EQUITY (UNAUDITED)</t>
  </si>
  <si>
    <t>CONDENSED CONSOLIDATED CASH FLOW STATEMENT (UNAUDITED)</t>
  </si>
  <si>
    <t>(The condensed Consolidated Cash Flow Statement should be read in conjunction with the</t>
  </si>
  <si>
    <t>Current Assets</t>
  </si>
  <si>
    <t>Purchase of plant &amp; equipment</t>
  </si>
  <si>
    <t>(i)  Basic  (sen)</t>
  </si>
  <si>
    <t>Financing Activities</t>
  </si>
  <si>
    <t>Dividends paid</t>
  </si>
  <si>
    <t>Net Change in Cash and Cash Equivalents</t>
  </si>
  <si>
    <t>Net cash used in investing activities</t>
  </si>
  <si>
    <t>Proceeds from disposal of plant &amp; equipment</t>
  </si>
  <si>
    <t>Proceeds from disposal of investments</t>
  </si>
  <si>
    <t>Proceeds from rights issue net of issue expenses</t>
  </si>
  <si>
    <t xml:space="preserve"> Profit after tax and net profit for the year</t>
  </si>
  <si>
    <t xml:space="preserve"> Tax recoverable</t>
  </si>
  <si>
    <t>Negative goodwill on consolidation</t>
  </si>
  <si>
    <t>2004</t>
  </si>
  <si>
    <t>Net profit for the period</t>
  </si>
  <si>
    <t>Transfer from revaluation</t>
  </si>
  <si>
    <t xml:space="preserve"> reserve to retained profits</t>
  </si>
  <si>
    <t>Cash &amp; Cash Equivalents at end of period</t>
  </si>
  <si>
    <t>Cash &amp; Cash Equivalents at beginning of period</t>
  </si>
  <si>
    <t xml:space="preserve"> Cash and cash equivalents</t>
  </si>
  <si>
    <t>Net Current Assets</t>
  </si>
  <si>
    <t>(The condensed Consolidated Income Statement should be read in conjunction with the Annual Financial</t>
  </si>
  <si>
    <t>2005</t>
  </si>
  <si>
    <t>30/04/2005</t>
  </si>
  <si>
    <t>FOR THE QUARTER ENDED 31 JULY 2005</t>
  </si>
  <si>
    <t>31/7/2005</t>
  </si>
  <si>
    <t>31/7/2004</t>
  </si>
  <si>
    <t>Financial Report for the year ended 30 April 2005)</t>
  </si>
  <si>
    <t>AS AT 31 JULY 2005</t>
  </si>
  <si>
    <t>31/07/2005</t>
  </si>
  <si>
    <t>3 month quarter</t>
  </si>
  <si>
    <t>ended 31 July 2005</t>
  </si>
  <si>
    <t>At 1 May 2005</t>
  </si>
  <si>
    <t>At 31 July 2005</t>
  </si>
  <si>
    <t>ended 31 July 2004</t>
  </si>
  <si>
    <t>As at 1 May 2004</t>
  </si>
  <si>
    <t>At 31 July 2004</t>
  </si>
  <si>
    <t>3 months ended 31 July</t>
  </si>
  <si>
    <t xml:space="preserve">  Annual Financial Report for the year ended 30 April 2005)</t>
  </si>
  <si>
    <t xml:space="preserve">  Report for the year ended 30 April 2005)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</si>
</sst>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_);_(* \(#,##0.0\);_(* &quot;-&quot;??_);_(@_)"/>
    <numFmt numFmtId="180" formatCode="_-* #,##0.0_-;\-* #,##0.0_-;_-* &quot;-&quot;??_-;_-@_-"/>
    <numFmt numFmtId="181" formatCode="_-* #,##0_-;\-* #,##0_-;_-* &quot;-&quot;??_-;_-@_-"/>
  </numFmts>
  <fonts count="12">
    <font>
      <sz val="11"/>
      <name val="Times New Roman"/>
      <family val="0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bscript"/>
      <sz val="12"/>
      <name val="Arial"/>
      <family val="2"/>
    </font>
    <font>
      <sz val="11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78" fontId="3" fillId="0" borderId="0" xfId="15" applyNumberFormat="1" applyFont="1" applyAlignment="1">
      <alignment/>
    </xf>
    <xf numFmtId="178" fontId="4" fillId="0" borderId="1" xfId="15" applyNumberFormat="1" applyFont="1" applyBorder="1" applyAlignment="1">
      <alignment/>
    </xf>
    <xf numFmtId="178" fontId="4" fillId="0" borderId="0" xfId="15" applyNumberFormat="1" applyFont="1" applyAlignment="1">
      <alignment vertical="center"/>
    </xf>
    <xf numFmtId="178" fontId="3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178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178" fontId="3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81" fontId="3" fillId="0" borderId="0" xfId="15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8" fontId="3" fillId="0" borderId="2" xfId="15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178" fontId="3" fillId="0" borderId="2" xfId="0" applyNumberFormat="1" applyFont="1" applyBorder="1" applyAlignment="1">
      <alignment horizontal="right"/>
    </xf>
    <xf numFmtId="178" fontId="3" fillId="0" borderId="0" xfId="15" applyNumberFormat="1" applyFont="1" applyAlignment="1">
      <alignment horizontal="right"/>
    </xf>
    <xf numFmtId="178" fontId="3" fillId="0" borderId="0" xfId="0" applyNumberFormat="1" applyFont="1" applyAlignment="1">
      <alignment horizontal="right"/>
    </xf>
    <xf numFmtId="41" fontId="3" fillId="0" borderId="0" xfId="0" applyNumberFormat="1" applyFont="1" applyAlignment="1" quotePrefix="1">
      <alignment horizontal="right"/>
    </xf>
    <xf numFmtId="0" fontId="3" fillId="0" borderId="0" xfId="0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 quotePrefix="1">
      <alignment horizontal="right"/>
    </xf>
    <xf numFmtId="181" fontId="3" fillId="0" borderId="0" xfId="0" applyNumberFormat="1" applyFont="1" applyBorder="1" applyAlignment="1">
      <alignment horizontal="right"/>
    </xf>
    <xf numFmtId="178" fontId="3" fillId="0" borderId="3" xfId="15" applyNumberFormat="1" applyFont="1" applyBorder="1" applyAlignment="1">
      <alignment horizontal="right"/>
    </xf>
    <xf numFmtId="181" fontId="3" fillId="0" borderId="3" xfId="0" applyNumberFormat="1" applyFont="1" applyBorder="1" applyAlignment="1">
      <alignment horizontal="right"/>
    </xf>
    <xf numFmtId="43" fontId="3" fillId="0" borderId="3" xfId="15" applyNumberFormat="1" applyFont="1" applyBorder="1" applyAlignment="1">
      <alignment horizontal="right"/>
    </xf>
    <xf numFmtId="43" fontId="3" fillId="0" borderId="0" xfId="15" applyNumberFormat="1" applyFont="1" applyBorder="1" applyAlignment="1">
      <alignment horizontal="right"/>
    </xf>
    <xf numFmtId="171" fontId="3" fillId="0" borderId="4" xfId="15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78" fontId="3" fillId="0" borderId="4" xfId="0" applyNumberFormat="1" applyFont="1" applyBorder="1" applyAlignment="1">
      <alignment horizontal="right"/>
    </xf>
    <xf numFmtId="0" fontId="9" fillId="0" borderId="0" xfId="0" applyFont="1" applyAlignment="1">
      <alignment/>
    </xf>
    <xf numFmtId="181" fontId="3" fillId="0" borderId="0" xfId="15" applyNumberFormat="1" applyFont="1" applyAlignment="1">
      <alignment/>
    </xf>
    <xf numFmtId="181" fontId="3" fillId="0" borderId="2" xfId="15" applyNumberFormat="1" applyFont="1" applyBorder="1" applyAlignment="1">
      <alignment/>
    </xf>
    <xf numFmtId="181" fontId="3" fillId="0" borderId="3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81" fontId="3" fillId="0" borderId="0" xfId="0" applyNumberFormat="1" applyFont="1" applyAlignment="1">
      <alignment/>
    </xf>
    <xf numFmtId="178" fontId="3" fillId="0" borderId="0" xfId="15" applyNumberFormat="1" applyFont="1" applyAlignment="1">
      <alignment horizontal="left" indent="2"/>
    </xf>
    <xf numFmtId="181" fontId="3" fillId="0" borderId="0" xfId="15" applyNumberFormat="1" applyFont="1" applyBorder="1" applyAlignment="1">
      <alignment horizontal="right" vertical="center"/>
    </xf>
    <xf numFmtId="41" fontId="3" fillId="0" borderId="0" xfId="0" applyNumberFormat="1" applyFont="1" applyBorder="1" applyAlignment="1" quotePrefix="1">
      <alignment horizontal="right"/>
    </xf>
    <xf numFmtId="178" fontId="3" fillId="0" borderId="0" xfId="0" applyNumberFormat="1" applyFont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178" fontId="3" fillId="0" borderId="0" xfId="15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0" fontId="3" fillId="0" borderId="0" xfId="0" applyFont="1" applyBorder="1" applyAlignment="1" quotePrefix="1">
      <alignment horizontal="left" indent="1"/>
    </xf>
    <xf numFmtId="178" fontId="4" fillId="0" borderId="3" xfId="15" applyNumberFormat="1" applyFont="1" applyBorder="1" applyAlignment="1">
      <alignment/>
    </xf>
    <xf numFmtId="171" fontId="3" fillId="0" borderId="3" xfId="15" applyFont="1" applyBorder="1" applyAlignment="1">
      <alignment/>
    </xf>
    <xf numFmtId="0" fontId="2" fillId="0" borderId="0" xfId="0" applyFont="1" applyAlignment="1">
      <alignment vertical="center" wrapText="1"/>
    </xf>
    <xf numFmtId="9" fontId="3" fillId="0" borderId="0" xfId="21" applyFont="1" applyAlignment="1">
      <alignment/>
    </xf>
    <xf numFmtId="178" fontId="3" fillId="0" borderId="2" xfId="15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/>
    </xf>
    <xf numFmtId="181" fontId="3" fillId="0" borderId="2" xfId="0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5" fontId="4" fillId="0" borderId="0" xfId="0" applyNumberFormat="1" applyFont="1" applyBorder="1" applyAlignment="1" quotePrefix="1">
      <alignment horizontal="center"/>
    </xf>
    <xf numFmtId="181" fontId="3" fillId="0" borderId="0" xfId="15" applyNumberFormat="1" applyFont="1" applyBorder="1" applyAlignment="1">
      <alignment/>
    </xf>
    <xf numFmtId="178" fontId="3" fillId="0" borderId="0" xfId="15" applyNumberFormat="1" applyFont="1" applyBorder="1" applyAlignment="1">
      <alignment horizontal="left" indent="2"/>
    </xf>
    <xf numFmtId="15" fontId="4" fillId="0" borderId="0" xfId="0" applyNumberFormat="1" applyFont="1" applyFill="1" applyAlignment="1" quotePrefix="1">
      <alignment horizontal="center"/>
    </xf>
    <xf numFmtId="181" fontId="3" fillId="0" borderId="0" xfId="15" applyNumberFormat="1" applyFont="1" applyFill="1" applyAlignment="1">
      <alignment/>
    </xf>
    <xf numFmtId="178" fontId="3" fillId="0" borderId="0" xfId="15" applyNumberFormat="1" applyFont="1" applyFill="1" applyAlignment="1">
      <alignment horizontal="left" indent="2"/>
    </xf>
    <xf numFmtId="178" fontId="3" fillId="0" borderId="0" xfId="15" applyNumberFormat="1" applyFont="1" applyFill="1" applyAlignment="1">
      <alignment/>
    </xf>
    <xf numFmtId="41" fontId="3" fillId="0" borderId="0" xfId="15" applyNumberFormat="1" applyFont="1" applyAlignment="1">
      <alignment/>
    </xf>
    <xf numFmtId="15" fontId="4" fillId="0" borderId="0" xfId="0" applyNumberFormat="1" applyFont="1" applyAlignment="1">
      <alignment horizontal="left"/>
    </xf>
    <xf numFmtId="178" fontId="3" fillId="0" borderId="0" xfId="15" applyNumberFormat="1" applyFont="1" applyFill="1" applyBorder="1" applyAlignment="1">
      <alignment horizontal="right"/>
    </xf>
    <xf numFmtId="178" fontId="3" fillId="0" borderId="2" xfId="15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178" fontId="3" fillId="0" borderId="0" xfId="15" applyNumberFormat="1" applyFont="1" applyFill="1" applyAlignment="1">
      <alignment horizontal="right"/>
    </xf>
    <xf numFmtId="178" fontId="3" fillId="0" borderId="3" xfId="15" applyNumberFormat="1" applyFont="1" applyFill="1" applyBorder="1" applyAlignment="1">
      <alignment horizontal="right"/>
    </xf>
    <xf numFmtId="171" fontId="3" fillId="0" borderId="0" xfId="15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181" fontId="3" fillId="0" borderId="0" xfId="0" applyNumberFormat="1" applyFont="1" applyFill="1" applyAlignment="1">
      <alignment/>
    </xf>
    <xf numFmtId="181" fontId="3" fillId="0" borderId="2" xfId="0" applyNumberFormat="1" applyFont="1" applyFill="1" applyBorder="1" applyAlignment="1">
      <alignment/>
    </xf>
    <xf numFmtId="178" fontId="3" fillId="0" borderId="2" xfId="15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0" fontId="3" fillId="0" borderId="3" xfId="0" applyFont="1" applyFill="1" applyBorder="1" applyAlignment="1">
      <alignment/>
    </xf>
    <xf numFmtId="178" fontId="3" fillId="0" borderId="0" xfId="15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 quotePrefix="1">
      <alignment horizontal="center"/>
    </xf>
    <xf numFmtId="178" fontId="3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3" fillId="0" borderId="2" xfId="0" applyNumberFormat="1" applyFont="1" applyFill="1" applyBorder="1" applyAlignment="1">
      <alignment/>
    </xf>
    <xf numFmtId="178" fontId="4" fillId="0" borderId="1" xfId="15" applyNumberFormat="1" applyFont="1" applyFill="1" applyBorder="1" applyAlignment="1">
      <alignment/>
    </xf>
    <xf numFmtId="178" fontId="4" fillId="0" borderId="3" xfId="15" applyNumberFormat="1" applyFont="1" applyFill="1" applyBorder="1" applyAlignment="1">
      <alignment/>
    </xf>
    <xf numFmtId="171" fontId="3" fillId="0" borderId="3" xfId="15" applyFont="1" applyFill="1" applyBorder="1" applyAlignment="1">
      <alignment/>
    </xf>
    <xf numFmtId="0" fontId="4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 topLeftCell="A4">
      <selection activeCell="D49" sqref="D49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106" customWidth="1"/>
    <col min="5" max="5" width="1.7109375" style="8" customWidth="1"/>
    <col min="6" max="6" width="11.7109375" style="8" customWidth="1"/>
    <col min="7" max="16384" width="9.140625" style="8" customWidth="1"/>
  </cols>
  <sheetData>
    <row r="1" spans="2:4" s="3" customFormat="1" ht="18.75">
      <c r="B1" s="1" t="s">
        <v>37</v>
      </c>
      <c r="D1" s="114"/>
    </row>
    <row r="2" spans="2:4" s="3" customFormat="1" ht="12.75">
      <c r="B2" s="4" t="s">
        <v>0</v>
      </c>
      <c r="D2" s="114"/>
    </row>
    <row r="3" spans="1:4" s="3" customFormat="1" ht="12">
      <c r="A3" s="5"/>
      <c r="B3" s="2"/>
      <c r="D3" s="114"/>
    </row>
    <row r="4" spans="1:2" ht="12.75">
      <c r="A4" s="6"/>
      <c r="B4" s="30" t="s">
        <v>38</v>
      </c>
    </row>
    <row r="5" spans="1:2" ht="18" customHeight="1">
      <c r="A5" s="6"/>
      <c r="B5" s="30" t="s">
        <v>106</v>
      </c>
    </row>
    <row r="6" spans="1:6" ht="18" customHeight="1">
      <c r="A6" s="6"/>
      <c r="B6" s="7"/>
      <c r="D6" s="115"/>
      <c r="F6" s="68"/>
    </row>
    <row r="7" spans="1:6" ht="18" customHeight="1">
      <c r="A7" s="6"/>
      <c r="B7" s="7"/>
      <c r="D7" s="116" t="s">
        <v>35</v>
      </c>
      <c r="E7" s="70"/>
      <c r="F7" s="69" t="s">
        <v>36</v>
      </c>
    </row>
    <row r="8" spans="4:6" ht="12.75">
      <c r="D8" s="116" t="s">
        <v>14</v>
      </c>
      <c r="E8" s="71"/>
      <c r="F8" s="69" t="s">
        <v>14</v>
      </c>
    </row>
    <row r="9" spans="4:6" ht="12.75">
      <c r="D9" s="116" t="s">
        <v>15</v>
      </c>
      <c r="E9" s="71"/>
      <c r="F9" s="69" t="s">
        <v>16</v>
      </c>
    </row>
    <row r="10" spans="4:6" ht="12.75">
      <c r="D10" s="116" t="s">
        <v>3</v>
      </c>
      <c r="E10" s="71"/>
      <c r="F10" s="69" t="s">
        <v>17</v>
      </c>
    </row>
    <row r="11" spans="4:6" ht="12.75">
      <c r="D11" s="116" t="s">
        <v>7</v>
      </c>
      <c r="E11" s="71"/>
      <c r="F11" s="69" t="s">
        <v>18</v>
      </c>
    </row>
    <row r="12" spans="4:6" ht="12.75">
      <c r="D12" s="117" t="s">
        <v>107</v>
      </c>
      <c r="E12" s="72"/>
      <c r="F12" s="117" t="s">
        <v>101</v>
      </c>
    </row>
    <row r="13" spans="4:6" ht="12.75">
      <c r="D13" s="116" t="s">
        <v>10</v>
      </c>
      <c r="E13" s="70"/>
      <c r="F13" s="69" t="s">
        <v>10</v>
      </c>
    </row>
    <row r="15" spans="2:6" ht="15" customHeight="1">
      <c r="B15" s="8" t="s">
        <v>25</v>
      </c>
      <c r="D15" s="95">
        <v>86722</v>
      </c>
      <c r="E15" s="14"/>
      <c r="F15" s="14">
        <v>87240</v>
      </c>
    </row>
    <row r="16" spans="2:6" ht="15" customHeight="1">
      <c r="B16" s="8" t="s">
        <v>26</v>
      </c>
      <c r="D16" s="95">
        <v>9993</v>
      </c>
      <c r="E16" s="14"/>
      <c r="F16" s="14">
        <v>7968</v>
      </c>
    </row>
    <row r="17" spans="4:6" ht="12.75">
      <c r="D17" s="95"/>
      <c r="E17" s="14"/>
      <c r="F17" s="14"/>
    </row>
    <row r="18" spans="2:6" ht="15.75" customHeight="1">
      <c r="B18" s="8" t="s">
        <v>78</v>
      </c>
      <c r="D18" s="95"/>
      <c r="E18" s="14"/>
      <c r="F18" s="14"/>
    </row>
    <row r="19" spans="2:6" ht="15" customHeight="1">
      <c r="B19" s="29" t="s">
        <v>30</v>
      </c>
      <c r="D19" s="118">
        <v>11729</v>
      </c>
      <c r="E19" s="73"/>
      <c r="F19" s="73">
        <v>11245</v>
      </c>
    </row>
    <row r="20" spans="2:6" ht="15" customHeight="1">
      <c r="B20" s="29" t="s">
        <v>31</v>
      </c>
      <c r="D20" s="118">
        <v>20775</v>
      </c>
      <c r="E20" s="73"/>
      <c r="F20" s="73">
        <v>18702</v>
      </c>
    </row>
    <row r="21" spans="2:6" ht="15" customHeight="1">
      <c r="B21" s="29" t="s">
        <v>32</v>
      </c>
      <c r="D21" s="118">
        <v>3015</v>
      </c>
      <c r="E21" s="73"/>
      <c r="F21" s="73">
        <v>3301</v>
      </c>
    </row>
    <row r="22" spans="2:6" ht="15" customHeight="1">
      <c r="B22" s="29" t="s">
        <v>89</v>
      </c>
      <c r="D22" s="118">
        <v>1742</v>
      </c>
      <c r="E22" s="73"/>
      <c r="F22" s="73">
        <v>3415</v>
      </c>
    </row>
    <row r="23" spans="2:6" ht="15" customHeight="1">
      <c r="B23" s="29" t="s">
        <v>97</v>
      </c>
      <c r="D23" s="118">
        <v>43130</v>
      </c>
      <c r="E23" s="73"/>
      <c r="F23" s="73">
        <v>38273</v>
      </c>
    </row>
    <row r="24" spans="2:6" ht="3" customHeight="1">
      <c r="B24" s="29"/>
      <c r="D24" s="110"/>
      <c r="E24" s="73"/>
      <c r="F24" s="17"/>
    </row>
    <row r="25" spans="4:6" ht="4.5" customHeight="1">
      <c r="D25" s="119"/>
      <c r="E25" s="70"/>
      <c r="F25" s="70"/>
    </row>
    <row r="26" spans="4:6" ht="12.75">
      <c r="D26" s="120">
        <f>SUM(D19:D24)</f>
        <v>80391</v>
      </c>
      <c r="E26" s="70"/>
      <c r="F26" s="74">
        <f>SUM(F19:F23)</f>
        <v>74936</v>
      </c>
    </row>
    <row r="27" spans="4:6" ht="5.25" customHeight="1">
      <c r="D27" s="121"/>
      <c r="E27" s="70"/>
      <c r="F27" s="75"/>
    </row>
    <row r="28" spans="4:6" ht="12.75">
      <c r="D28" s="120"/>
      <c r="E28" s="70"/>
      <c r="F28" s="74"/>
    </row>
    <row r="29" spans="2:6" ht="15.75" customHeight="1">
      <c r="B29" s="8" t="s">
        <v>19</v>
      </c>
      <c r="D29" s="118"/>
      <c r="E29" s="73"/>
      <c r="F29" s="73"/>
    </row>
    <row r="30" spans="2:6" ht="15" customHeight="1">
      <c r="B30" s="29" t="s">
        <v>33</v>
      </c>
      <c r="D30" s="118">
        <v>3829</v>
      </c>
      <c r="E30" s="73"/>
      <c r="F30" s="73">
        <v>3250</v>
      </c>
    </row>
    <row r="31" spans="2:6" ht="15" customHeight="1">
      <c r="B31" s="29" t="s">
        <v>34</v>
      </c>
      <c r="D31" s="118">
        <v>3508</v>
      </c>
      <c r="E31" s="73"/>
      <c r="F31" s="73">
        <v>3147</v>
      </c>
    </row>
    <row r="32" spans="2:6" ht="15" customHeight="1">
      <c r="B32" s="29" t="s">
        <v>70</v>
      </c>
      <c r="D32" s="118">
        <v>280</v>
      </c>
      <c r="E32" s="73"/>
      <c r="F32" s="73">
        <v>175</v>
      </c>
    </row>
    <row r="33" spans="2:6" ht="3.75" customHeight="1">
      <c r="B33" s="29"/>
      <c r="D33" s="110"/>
      <c r="E33" s="73"/>
      <c r="F33" s="17"/>
    </row>
    <row r="34" spans="2:6" ht="3.75" customHeight="1">
      <c r="B34" s="29"/>
      <c r="D34" s="118"/>
      <c r="E34" s="73"/>
      <c r="F34" s="73"/>
    </row>
    <row r="35" spans="4:6" ht="15.75" customHeight="1">
      <c r="D35" s="118">
        <f>SUM(D30:D32)</f>
        <v>7617</v>
      </c>
      <c r="E35" s="73"/>
      <c r="F35" s="73">
        <f>SUM(F30:F32)</f>
        <v>6572</v>
      </c>
    </row>
    <row r="36" spans="4:6" ht="6" customHeight="1">
      <c r="D36" s="110"/>
      <c r="E36" s="73"/>
      <c r="F36" s="17"/>
    </row>
    <row r="37" spans="4:6" ht="15.75" customHeight="1">
      <c r="D37" s="118"/>
      <c r="E37" s="73"/>
      <c r="F37" s="73"/>
    </row>
    <row r="38" spans="2:6" ht="18.75" customHeight="1">
      <c r="B38" s="8" t="s">
        <v>98</v>
      </c>
      <c r="D38" s="95">
        <f>+D26-D35</f>
        <v>72774</v>
      </c>
      <c r="E38" s="14"/>
      <c r="F38" s="14">
        <f>+F26-F35</f>
        <v>68364</v>
      </c>
    </row>
    <row r="39" spans="4:6" ht="26.25" customHeight="1" thickBot="1">
      <c r="D39" s="122">
        <f>SUM(D15:D16)+D38</f>
        <v>169489</v>
      </c>
      <c r="E39" s="16"/>
      <c r="F39" s="15">
        <f>SUM(F15:F16)+F38</f>
        <v>163572</v>
      </c>
    </row>
    <row r="40" ht="22.5" customHeight="1" thickTop="1"/>
    <row r="41" spans="2:6" ht="15" customHeight="1">
      <c r="B41" s="8" t="s">
        <v>20</v>
      </c>
      <c r="D41" s="95">
        <v>80000</v>
      </c>
      <c r="E41" s="14"/>
      <c r="F41" s="14">
        <v>80000</v>
      </c>
    </row>
    <row r="42" spans="2:6" ht="15" customHeight="1">
      <c r="B42" s="8" t="s">
        <v>21</v>
      </c>
      <c r="D42" s="95">
        <f>+Equity!D22+Equity!E22+Equity!F22</f>
        <v>73189</v>
      </c>
      <c r="E42" s="14"/>
      <c r="F42" s="73">
        <v>66806</v>
      </c>
    </row>
    <row r="43" spans="2:7" ht="6" customHeight="1">
      <c r="B43" s="76"/>
      <c r="C43" s="70"/>
      <c r="D43" s="110"/>
      <c r="E43" s="73"/>
      <c r="F43" s="17"/>
      <c r="G43" s="70"/>
    </row>
    <row r="44" spans="2:7" ht="5.25" customHeight="1">
      <c r="B44" s="76"/>
      <c r="C44" s="70"/>
      <c r="D44" s="118"/>
      <c r="E44" s="73"/>
      <c r="F44" s="73"/>
      <c r="G44" s="70"/>
    </row>
    <row r="45" spans="2:7" ht="12.75">
      <c r="B45" s="8" t="s">
        <v>28</v>
      </c>
      <c r="C45" s="70"/>
      <c r="D45" s="118">
        <f>SUM(D41:D42)</f>
        <v>153189</v>
      </c>
      <c r="E45" s="73"/>
      <c r="F45" s="73">
        <f>SUM(F41:F42)</f>
        <v>146806</v>
      </c>
      <c r="G45" s="70"/>
    </row>
    <row r="46" spans="2:7" ht="12.75">
      <c r="B46" s="76"/>
      <c r="C46" s="70"/>
      <c r="D46" s="118"/>
      <c r="E46" s="73"/>
      <c r="F46" s="73"/>
      <c r="G46" s="70"/>
    </row>
    <row r="47" spans="2:6" ht="12.75">
      <c r="B47" s="8" t="s">
        <v>46</v>
      </c>
      <c r="D47" s="95"/>
      <c r="E47" s="14"/>
      <c r="F47" s="14"/>
    </row>
    <row r="48" spans="2:6" ht="18.75" customHeight="1">
      <c r="B48" s="8" t="s">
        <v>27</v>
      </c>
      <c r="D48" s="95">
        <v>11322</v>
      </c>
      <c r="E48" s="14"/>
      <c r="F48" s="14">
        <v>11788</v>
      </c>
    </row>
    <row r="49" spans="4:6" ht="12.75">
      <c r="D49" s="95"/>
      <c r="E49" s="14"/>
      <c r="F49" s="14"/>
    </row>
    <row r="50" spans="2:6" ht="15" customHeight="1">
      <c r="B50" s="8" t="s">
        <v>90</v>
      </c>
      <c r="D50" s="95">
        <f>F50</f>
        <v>4978</v>
      </c>
      <c r="F50" s="14">
        <v>4978</v>
      </c>
    </row>
    <row r="51" spans="4:6" ht="4.5" customHeight="1">
      <c r="D51" s="107"/>
      <c r="F51" s="58"/>
    </row>
    <row r="52" spans="4:6" ht="5.25" customHeight="1">
      <c r="D52" s="119"/>
      <c r="E52" s="70"/>
      <c r="F52" s="70"/>
    </row>
    <row r="53" spans="4:6" ht="21.75" customHeight="1" thickBot="1">
      <c r="D53" s="123">
        <f>SUM(D45:D50)</f>
        <v>169489</v>
      </c>
      <c r="E53" s="16"/>
      <c r="F53" s="77">
        <f>SUM(F45:F50)</f>
        <v>163572</v>
      </c>
    </row>
    <row r="54" spans="4:6" ht="9" customHeight="1" thickTop="1">
      <c r="D54" s="95"/>
      <c r="E54" s="14"/>
      <c r="F54" s="14"/>
    </row>
    <row r="55" spans="2:6" ht="22.5" customHeight="1" thickBot="1">
      <c r="B55" s="8" t="s">
        <v>23</v>
      </c>
      <c r="C55" s="13"/>
      <c r="D55" s="124">
        <f>ROUND(+D45/D41,2)</f>
        <v>1.91</v>
      </c>
      <c r="E55" s="14"/>
      <c r="F55" s="78">
        <f>ROUND(+F45/F41,2)</f>
        <v>1.84</v>
      </c>
    </row>
    <row r="56" spans="4:6" ht="13.5" thickTop="1">
      <c r="D56" s="95"/>
      <c r="E56" s="14"/>
      <c r="F56" s="14"/>
    </row>
    <row r="57" spans="4:6" ht="12.75">
      <c r="D57" s="95"/>
      <c r="E57" s="14"/>
      <c r="F57" s="14"/>
    </row>
    <row r="58" spans="4:6" ht="12.75">
      <c r="D58" s="95"/>
      <c r="E58" s="14"/>
      <c r="F58" s="14"/>
    </row>
    <row r="59" spans="4:6" ht="12.75">
      <c r="D59" s="95"/>
      <c r="E59" s="14"/>
      <c r="F59" s="14"/>
    </row>
    <row r="60" spans="4:6" ht="12.75">
      <c r="D60" s="95"/>
      <c r="E60" s="14"/>
      <c r="F60" s="14"/>
    </row>
    <row r="61" spans="2:6" ht="12.75">
      <c r="B61" s="8" t="s">
        <v>58</v>
      </c>
      <c r="D61" s="95"/>
      <c r="E61" s="14"/>
      <c r="F61" s="14"/>
    </row>
    <row r="62" spans="2:6" ht="12.75">
      <c r="B62" s="8" t="s">
        <v>105</v>
      </c>
      <c r="D62" s="95"/>
      <c r="E62" s="14"/>
      <c r="F62" s="14"/>
    </row>
    <row r="63" spans="4:6" ht="12.75">
      <c r="D63" s="95"/>
      <c r="E63" s="14"/>
      <c r="F63" s="14"/>
    </row>
  </sheetData>
  <printOptions horizontalCentered="1"/>
  <pageMargins left="1.02" right="0.75" top="0.5" bottom="0.5" header="0.28" footer="0.5"/>
  <pageSetup fitToHeight="1" fitToWidth="1" horizontalDpi="1200" verticalDpi="12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workbookViewId="0" topLeftCell="A7">
      <selection activeCell="F19" sqref="F19"/>
    </sheetView>
  </sheetViews>
  <sheetFormatPr defaultColWidth="9.140625" defaultRowHeight="15"/>
  <cols>
    <col min="1" max="1" width="4.00390625" style="53" customWidth="1"/>
    <col min="2" max="2" width="26.00390625" style="0" customWidth="1"/>
    <col min="3" max="3" width="10.57421875" style="0" customWidth="1"/>
    <col min="4" max="4" width="13.00390625" style="0" customWidth="1"/>
    <col min="5" max="5" width="12.7109375" style="0" customWidth="1"/>
    <col min="6" max="6" width="11.00390625" style="0" customWidth="1"/>
    <col min="7" max="7" width="11.421875" style="0" bestFit="1" customWidth="1"/>
    <col min="8" max="8" width="11.140625" style="0" customWidth="1"/>
  </cols>
  <sheetData>
    <row r="1" ht="18.75">
      <c r="B1" s="1" t="s">
        <v>37</v>
      </c>
    </row>
    <row r="2" ht="15">
      <c r="B2" s="4" t="s">
        <v>0</v>
      </c>
    </row>
    <row r="3" ht="15">
      <c r="B3" s="2"/>
    </row>
    <row r="4" spans="2:8" ht="15">
      <c r="B4" s="30" t="s">
        <v>75</v>
      </c>
      <c r="C4" s="8"/>
      <c r="D4" s="8"/>
      <c r="E4" s="8"/>
      <c r="F4" s="8"/>
      <c r="G4" s="8"/>
      <c r="H4" s="8"/>
    </row>
    <row r="5" spans="2:8" ht="15">
      <c r="B5" s="30" t="s">
        <v>102</v>
      </c>
      <c r="C5" s="8"/>
      <c r="D5" s="8"/>
      <c r="E5" s="8"/>
      <c r="F5" s="8"/>
      <c r="G5" s="8"/>
      <c r="H5" s="8"/>
    </row>
    <row r="6" spans="2:8" ht="15">
      <c r="B6" s="8"/>
      <c r="C6" s="8"/>
      <c r="D6" s="8"/>
      <c r="E6" s="8"/>
      <c r="F6" s="8"/>
      <c r="G6" s="8"/>
      <c r="H6" s="8"/>
    </row>
    <row r="7" spans="2:8" ht="15">
      <c r="B7" s="8"/>
      <c r="C7" s="13"/>
      <c r="D7" s="13" t="s">
        <v>67</v>
      </c>
      <c r="E7" s="13"/>
      <c r="F7" s="13" t="s">
        <v>68</v>
      </c>
      <c r="G7" s="13"/>
      <c r="H7" s="8"/>
    </row>
    <row r="8" spans="2:8" ht="15">
      <c r="B8" s="8"/>
      <c r="C8" s="57" t="s">
        <v>59</v>
      </c>
      <c r="D8" s="57" t="s">
        <v>59</v>
      </c>
      <c r="E8" s="57" t="s">
        <v>62</v>
      </c>
      <c r="F8" s="57" t="s">
        <v>63</v>
      </c>
      <c r="G8" s="57" t="s">
        <v>65</v>
      </c>
      <c r="H8" s="8"/>
    </row>
    <row r="9" spans="2:8" ht="15">
      <c r="B9" s="8"/>
      <c r="C9" s="57" t="s">
        <v>60</v>
      </c>
      <c r="D9" s="57" t="s">
        <v>61</v>
      </c>
      <c r="E9" s="57" t="s">
        <v>21</v>
      </c>
      <c r="F9" s="57" t="s">
        <v>64</v>
      </c>
      <c r="G9" s="57"/>
      <c r="H9" s="8"/>
    </row>
    <row r="10" spans="2:8" ht="15">
      <c r="B10" s="8"/>
      <c r="C10" s="57" t="s">
        <v>66</v>
      </c>
      <c r="D10" s="57" t="s">
        <v>66</v>
      </c>
      <c r="E10" s="57" t="s">
        <v>66</v>
      </c>
      <c r="F10" s="57" t="s">
        <v>66</v>
      </c>
      <c r="G10" s="57" t="s">
        <v>66</v>
      </c>
      <c r="H10" s="8"/>
    </row>
    <row r="11" spans="2:8" ht="15">
      <c r="B11" s="30" t="s">
        <v>108</v>
      </c>
      <c r="C11" s="8"/>
      <c r="D11" s="8"/>
      <c r="E11" s="8"/>
      <c r="F11" s="8"/>
      <c r="G11" s="8"/>
      <c r="H11" s="8"/>
    </row>
    <row r="12" spans="2:8" ht="15">
      <c r="B12" s="97" t="s">
        <v>109</v>
      </c>
      <c r="C12" s="8"/>
      <c r="D12" s="8"/>
      <c r="E12" s="8"/>
      <c r="F12" s="8"/>
      <c r="G12" s="8"/>
      <c r="H12" s="8"/>
    </row>
    <row r="13" spans="2:8" ht="3" customHeight="1">
      <c r="B13" s="97"/>
      <c r="C13" s="8"/>
      <c r="D13" s="8"/>
      <c r="E13" s="8"/>
      <c r="F13" s="8"/>
      <c r="G13" s="8"/>
      <c r="H13" s="8"/>
    </row>
    <row r="14" spans="2:8" ht="15">
      <c r="B14" s="8" t="s">
        <v>110</v>
      </c>
      <c r="C14" s="54">
        <v>80000</v>
      </c>
      <c r="D14" s="54">
        <v>4325</v>
      </c>
      <c r="E14" s="54">
        <v>4488</v>
      </c>
      <c r="F14" s="54">
        <v>57993</v>
      </c>
      <c r="G14" s="54">
        <f>SUM(C14:F14)</f>
        <v>146806</v>
      </c>
      <c r="H14" s="8"/>
    </row>
    <row r="15" spans="2:8" ht="3" customHeight="1">
      <c r="B15" s="8"/>
      <c r="C15" s="54"/>
      <c r="D15" s="54"/>
      <c r="E15" s="54"/>
      <c r="F15" s="54"/>
      <c r="G15" s="54"/>
      <c r="H15" s="8"/>
    </row>
    <row r="16" spans="2:8" ht="15">
      <c r="B16" s="8" t="s">
        <v>93</v>
      </c>
      <c r="C16" s="54"/>
      <c r="D16" s="54"/>
      <c r="E16" s="54"/>
      <c r="F16" s="54"/>
      <c r="G16" s="54"/>
      <c r="H16" s="8"/>
    </row>
    <row r="17" spans="2:8" ht="15">
      <c r="B17" s="8" t="s">
        <v>94</v>
      </c>
      <c r="C17" s="54">
        <v>0</v>
      </c>
      <c r="D17" s="54">
        <v>0</v>
      </c>
      <c r="E17" s="95">
        <f>-F17</f>
        <v>-11</v>
      </c>
      <c r="F17" s="93">
        <v>11</v>
      </c>
      <c r="G17" s="54">
        <f>SUM(C17:F17)</f>
        <v>0</v>
      </c>
      <c r="H17" s="8"/>
    </row>
    <row r="18" spans="2:8" ht="3" customHeight="1">
      <c r="B18" s="8"/>
      <c r="C18" s="54"/>
      <c r="D18" s="54"/>
      <c r="E18" s="93"/>
      <c r="F18" s="93"/>
      <c r="G18" s="54"/>
      <c r="H18" s="8"/>
    </row>
    <row r="19" spans="2:8" ht="15">
      <c r="B19" s="8" t="s">
        <v>92</v>
      </c>
      <c r="C19" s="54">
        <v>0</v>
      </c>
      <c r="D19" s="54">
        <v>0</v>
      </c>
      <c r="E19" s="93">
        <v>0</v>
      </c>
      <c r="F19" s="93">
        <f>+'Income Statement'!G29</f>
        <v>6383</v>
      </c>
      <c r="G19" s="54">
        <f>SUM(C19:F19)</f>
        <v>6383</v>
      </c>
      <c r="H19" s="8"/>
    </row>
    <row r="20" spans="2:8" ht="3" customHeight="1">
      <c r="B20" s="8"/>
      <c r="C20" s="55"/>
      <c r="D20" s="55"/>
      <c r="E20" s="55"/>
      <c r="F20" s="55"/>
      <c r="G20" s="55"/>
      <c r="H20" s="8"/>
    </row>
    <row r="21" spans="2:8" ht="3" customHeight="1">
      <c r="B21" s="8"/>
      <c r="C21" s="54"/>
      <c r="D21" s="54"/>
      <c r="E21" s="54"/>
      <c r="F21" s="54"/>
      <c r="G21" s="54"/>
      <c r="H21" s="8"/>
    </row>
    <row r="22" spans="2:8" ht="15">
      <c r="B22" s="8" t="s">
        <v>111</v>
      </c>
      <c r="C22" s="54">
        <f>SUM(C14:C21)</f>
        <v>80000</v>
      </c>
      <c r="D22" s="54">
        <f>SUM(D14:D21)</f>
        <v>4325</v>
      </c>
      <c r="E22" s="54">
        <f>SUM(E14:E21)</f>
        <v>4477</v>
      </c>
      <c r="F22" s="54">
        <f>SUM(F14:F21)</f>
        <v>64387</v>
      </c>
      <c r="G22" s="54">
        <f>SUM(G14:G21)</f>
        <v>153189</v>
      </c>
      <c r="H22" s="8"/>
    </row>
    <row r="23" spans="2:8" ht="3" customHeight="1" thickBot="1">
      <c r="B23" s="8"/>
      <c r="C23" s="56"/>
      <c r="D23" s="56"/>
      <c r="E23" s="56"/>
      <c r="F23" s="56"/>
      <c r="G23" s="56"/>
      <c r="H23" s="8"/>
    </row>
    <row r="24" spans="2:8" ht="15.75" thickTop="1">
      <c r="B24" s="8"/>
      <c r="C24" s="54"/>
      <c r="D24" s="54"/>
      <c r="E24" s="54"/>
      <c r="F24" s="54"/>
      <c r="G24" s="54"/>
      <c r="H24" s="8"/>
    </row>
    <row r="25" spans="2:8" ht="15">
      <c r="B25" s="8"/>
      <c r="C25" s="80"/>
      <c r="D25" s="8"/>
      <c r="E25" s="8"/>
      <c r="F25" s="60"/>
      <c r="G25" s="60"/>
      <c r="H25" s="8"/>
    </row>
    <row r="26" spans="2:8" ht="15">
      <c r="B26" s="30" t="s">
        <v>108</v>
      </c>
      <c r="C26" s="8"/>
      <c r="D26" s="8"/>
      <c r="E26" s="60"/>
      <c r="F26" s="8"/>
      <c r="G26" s="8"/>
      <c r="H26" s="8"/>
    </row>
    <row r="27" spans="2:8" ht="15">
      <c r="B27" s="97" t="s">
        <v>112</v>
      </c>
      <c r="C27" s="8"/>
      <c r="D27" s="8"/>
      <c r="E27" s="60"/>
      <c r="F27" s="8"/>
      <c r="G27" s="8"/>
      <c r="H27" s="8"/>
    </row>
    <row r="28" spans="2:8" ht="3" customHeight="1">
      <c r="B28" s="97"/>
      <c r="C28" s="8"/>
      <c r="D28" s="8"/>
      <c r="E28" s="60"/>
      <c r="F28" s="8"/>
      <c r="G28" s="8"/>
      <c r="H28" s="8"/>
    </row>
    <row r="29" spans="1:7" ht="15">
      <c r="A29"/>
      <c r="B29" s="8" t="s">
        <v>113</v>
      </c>
      <c r="C29" s="54">
        <v>80000</v>
      </c>
      <c r="D29" s="54">
        <v>4325</v>
      </c>
      <c r="E29" s="54">
        <v>4532</v>
      </c>
      <c r="F29" s="54">
        <v>58710</v>
      </c>
      <c r="G29" s="54">
        <f>SUM(C29:F29)</f>
        <v>147567</v>
      </c>
    </row>
    <row r="30" spans="1:2" ht="3" customHeight="1">
      <c r="A30"/>
      <c r="B30" s="8"/>
    </row>
    <row r="31" spans="2:8" ht="15">
      <c r="B31" s="8" t="s">
        <v>93</v>
      </c>
      <c r="C31" s="54"/>
      <c r="D31" s="54"/>
      <c r="E31" s="54"/>
      <c r="F31" s="54"/>
      <c r="G31" s="54"/>
      <c r="H31" s="8"/>
    </row>
    <row r="32" spans="2:8" ht="15">
      <c r="B32" s="8" t="s">
        <v>94</v>
      </c>
      <c r="C32" s="54">
        <v>0</v>
      </c>
      <c r="D32" s="54">
        <v>0</v>
      </c>
      <c r="E32" s="95">
        <v>-11</v>
      </c>
      <c r="F32" s="93">
        <v>11</v>
      </c>
      <c r="G32" s="54">
        <f>SUM(C32:F32)</f>
        <v>0</v>
      </c>
      <c r="H32" s="8"/>
    </row>
    <row r="33" spans="2:8" ht="3" customHeight="1">
      <c r="B33" s="8"/>
      <c r="C33" s="54"/>
      <c r="D33" s="54"/>
      <c r="E33" s="95"/>
      <c r="F33" s="93"/>
      <c r="G33" s="54"/>
      <c r="H33" s="8"/>
    </row>
    <row r="34" spans="2:8" ht="15">
      <c r="B34" s="8" t="s">
        <v>92</v>
      </c>
      <c r="C34" s="103">
        <v>0</v>
      </c>
      <c r="D34" s="103">
        <v>0</v>
      </c>
      <c r="E34" s="103">
        <v>0</v>
      </c>
      <c r="F34" s="54">
        <v>2785</v>
      </c>
      <c r="G34" s="54">
        <f>SUM(C34:F34)</f>
        <v>2785</v>
      </c>
      <c r="H34" s="8"/>
    </row>
    <row r="35" spans="2:8" ht="3" customHeight="1">
      <c r="B35" s="8"/>
      <c r="C35" s="58"/>
      <c r="D35" s="58"/>
      <c r="E35" s="58"/>
      <c r="F35" s="58"/>
      <c r="G35" s="58"/>
      <c r="H35" s="8"/>
    </row>
    <row r="36" spans="2:8" ht="3" customHeight="1">
      <c r="B36" s="8"/>
      <c r="C36" s="8"/>
      <c r="D36" s="8"/>
      <c r="E36" s="8"/>
      <c r="F36" s="8"/>
      <c r="G36" s="8"/>
      <c r="H36" s="8"/>
    </row>
    <row r="37" spans="2:8" ht="15">
      <c r="B37" s="8" t="s">
        <v>114</v>
      </c>
      <c r="C37" s="86">
        <f>SUM(C29:C36)</f>
        <v>80000</v>
      </c>
      <c r="D37" s="86">
        <f>SUM(D29:D36)</f>
        <v>4325</v>
      </c>
      <c r="E37" s="86">
        <f>SUM(E29:E36)</f>
        <v>4521</v>
      </c>
      <c r="F37" s="86">
        <f>SUM(F29:F36)</f>
        <v>61506</v>
      </c>
      <c r="G37" s="86">
        <f>SUM(G29:G36)</f>
        <v>150352</v>
      </c>
      <c r="H37" s="8"/>
    </row>
    <row r="38" spans="2:8" ht="3" customHeight="1" thickBot="1">
      <c r="B38" s="8"/>
      <c r="C38" s="59"/>
      <c r="D38" s="59"/>
      <c r="E38" s="59"/>
      <c r="F38" s="59"/>
      <c r="G38" s="59"/>
      <c r="H38" s="8"/>
    </row>
    <row r="39" spans="2:8" ht="15.75" thickTop="1">
      <c r="B39" s="8"/>
      <c r="C39" s="8"/>
      <c r="D39" s="8"/>
      <c r="E39" s="8"/>
      <c r="F39" s="8"/>
      <c r="G39" s="8"/>
      <c r="H39" s="8"/>
    </row>
    <row r="40" spans="2:8" ht="15">
      <c r="B40" s="8"/>
      <c r="C40" s="8"/>
      <c r="D40" s="8"/>
      <c r="E40" s="8"/>
      <c r="F40" s="8"/>
      <c r="G40" s="60"/>
      <c r="H40" s="8"/>
    </row>
    <row r="41" spans="2:8" ht="15">
      <c r="B41" s="8"/>
      <c r="C41" s="8"/>
      <c r="D41" s="8"/>
      <c r="E41" s="8"/>
      <c r="F41" s="8"/>
      <c r="G41" s="8"/>
      <c r="H41" s="8"/>
    </row>
    <row r="42" spans="2:8" ht="15">
      <c r="B42" s="8" t="s">
        <v>69</v>
      </c>
      <c r="C42" s="8"/>
      <c r="D42" s="8"/>
      <c r="E42" s="8"/>
      <c r="F42" s="8"/>
      <c r="G42" s="8"/>
      <c r="H42" s="8"/>
    </row>
    <row r="43" spans="2:8" ht="15">
      <c r="B43" s="8" t="s">
        <v>105</v>
      </c>
      <c r="C43" s="8"/>
      <c r="D43" s="8"/>
      <c r="E43" s="8"/>
      <c r="F43" s="8"/>
      <c r="G43" s="8"/>
      <c r="H43" s="8"/>
    </row>
    <row r="44" spans="2:8" ht="15">
      <c r="B44" s="53"/>
      <c r="C44" s="53"/>
      <c r="D44" s="53"/>
      <c r="E44" s="53"/>
      <c r="F44" s="53"/>
      <c r="G44" s="53"/>
      <c r="H44" s="53"/>
    </row>
  </sheetData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2">
      <selection activeCell="D45" sqref="C45:D45"/>
    </sheetView>
  </sheetViews>
  <sheetFormatPr defaultColWidth="9.140625" defaultRowHeight="15"/>
  <cols>
    <col min="1" max="1" width="4.140625" style="2" customWidth="1"/>
    <col min="2" max="2" width="34.28125" style="3" customWidth="1"/>
    <col min="3" max="3" width="13.140625" style="3" customWidth="1"/>
    <col min="4" max="4" width="1.7109375" style="3" customWidth="1"/>
    <col min="5" max="5" width="15.00390625" style="3" customWidth="1"/>
    <col min="6" max="6" width="1.7109375" style="3" customWidth="1"/>
    <col min="7" max="7" width="12.00390625" style="3" bestFit="1" customWidth="1"/>
    <col min="8" max="8" width="1.7109375" style="3" customWidth="1"/>
    <col min="9" max="9" width="15.140625" style="3" customWidth="1"/>
    <col min="10" max="10" width="12.00390625" style="3" customWidth="1"/>
    <col min="11" max="16384" width="9.140625" style="3" customWidth="1"/>
  </cols>
  <sheetData>
    <row r="1" spans="1:2" ht="18.75">
      <c r="A1" s="18"/>
      <c r="B1" s="1" t="s">
        <v>37</v>
      </c>
    </row>
    <row r="2" spans="1:2" ht="12.75">
      <c r="A2" s="5"/>
      <c r="B2" s="4" t="s">
        <v>0</v>
      </c>
    </row>
    <row r="3" spans="1:2" ht="12">
      <c r="A3" s="5"/>
      <c r="B3" s="2"/>
    </row>
    <row r="4" spans="1:2" ht="12.75">
      <c r="A4" s="18"/>
      <c r="B4" s="30" t="s">
        <v>74</v>
      </c>
    </row>
    <row r="5" spans="1:2" ht="18" customHeight="1">
      <c r="A5" s="18"/>
      <c r="B5" s="30" t="s">
        <v>102</v>
      </c>
    </row>
    <row r="6" ht="18" customHeight="1">
      <c r="A6" s="18"/>
    </row>
    <row r="7" spans="1:8" ht="18" customHeight="1">
      <c r="A7" s="18"/>
      <c r="C7" s="66"/>
      <c r="G7" s="66"/>
      <c r="H7" s="66"/>
    </row>
    <row r="8" spans="1:9" s="10" customFormat="1" ht="12">
      <c r="A8" s="18"/>
      <c r="B8" s="12"/>
      <c r="C8" s="12"/>
      <c r="D8" s="67" t="s">
        <v>1</v>
      </c>
      <c r="E8" s="67"/>
      <c r="F8" s="12"/>
      <c r="G8" s="12"/>
      <c r="H8" s="11" t="s">
        <v>2</v>
      </c>
      <c r="I8" s="67"/>
    </row>
    <row r="9" spans="1:9" s="10" customFormat="1" ht="12">
      <c r="A9" s="18"/>
      <c r="C9" s="11" t="s">
        <v>3</v>
      </c>
      <c r="D9" s="12"/>
      <c r="E9" s="11" t="s">
        <v>4</v>
      </c>
      <c r="F9" s="12"/>
      <c r="G9" s="11" t="s">
        <v>3</v>
      </c>
      <c r="H9" s="12"/>
      <c r="I9" s="12" t="s">
        <v>4</v>
      </c>
    </row>
    <row r="10" spans="1:9" s="10" customFormat="1" ht="12">
      <c r="A10" s="18"/>
      <c r="C10" s="11" t="s">
        <v>5</v>
      </c>
      <c r="D10" s="12"/>
      <c r="E10" s="11" t="s">
        <v>6</v>
      </c>
      <c r="F10" s="12"/>
      <c r="G10" s="11" t="s">
        <v>5</v>
      </c>
      <c r="H10" s="12"/>
      <c r="I10" s="12" t="s">
        <v>6</v>
      </c>
    </row>
    <row r="11" spans="1:9" s="10" customFormat="1" ht="12">
      <c r="A11" s="9"/>
      <c r="C11" s="11" t="s">
        <v>7</v>
      </c>
      <c r="D11" s="12"/>
      <c r="E11" s="11" t="s">
        <v>7</v>
      </c>
      <c r="F11" s="12"/>
      <c r="G11" s="11" t="s">
        <v>8</v>
      </c>
      <c r="H11" s="12"/>
      <c r="I11" s="11" t="s">
        <v>9</v>
      </c>
    </row>
    <row r="12" spans="1:9" s="10" customFormat="1" ht="12">
      <c r="A12" s="9"/>
      <c r="C12" s="65" t="s">
        <v>103</v>
      </c>
      <c r="D12" s="19"/>
      <c r="E12" s="65" t="s">
        <v>104</v>
      </c>
      <c r="F12" s="19"/>
      <c r="G12" s="65" t="s">
        <v>103</v>
      </c>
      <c r="H12" s="19"/>
      <c r="I12" s="65" t="s">
        <v>104</v>
      </c>
    </row>
    <row r="13" spans="1:9" s="10" customFormat="1" ht="12">
      <c r="A13" s="9"/>
      <c r="C13" s="11" t="s">
        <v>10</v>
      </c>
      <c r="D13" s="12"/>
      <c r="E13" s="11" t="s">
        <v>10</v>
      </c>
      <c r="F13" s="12"/>
      <c r="G13" s="11" t="s">
        <v>10</v>
      </c>
      <c r="H13" s="12"/>
      <c r="I13" s="11" t="s">
        <v>10</v>
      </c>
    </row>
    <row r="14" spans="1:9" s="10" customFormat="1" ht="5.25" customHeight="1">
      <c r="A14" s="9"/>
      <c r="C14" s="11"/>
      <c r="D14" s="12"/>
      <c r="E14" s="11"/>
      <c r="F14" s="12"/>
      <c r="G14" s="11"/>
      <c r="H14" s="12"/>
      <c r="I14" s="11"/>
    </row>
    <row r="15" spans="1:10" s="5" customFormat="1" ht="19.5" customHeight="1">
      <c r="A15" s="2"/>
      <c r="B15" s="5" t="s">
        <v>24</v>
      </c>
      <c r="C15" s="98">
        <v>35074</v>
      </c>
      <c r="D15" s="32"/>
      <c r="E15" s="33">
        <v>28568</v>
      </c>
      <c r="F15" s="32"/>
      <c r="G15" s="98">
        <v>35074</v>
      </c>
      <c r="H15" s="32"/>
      <c r="I15" s="31">
        <v>28568</v>
      </c>
      <c r="J15" s="84"/>
    </row>
    <row r="16" spans="1:9" s="5" customFormat="1" ht="19.5" customHeight="1">
      <c r="A16" s="2"/>
      <c r="B16" s="5" t="s">
        <v>39</v>
      </c>
      <c r="C16" s="98">
        <f>-24204-3542-2-544</f>
        <v>-28292</v>
      </c>
      <c r="D16" s="32"/>
      <c r="E16" s="31">
        <v>-25545</v>
      </c>
      <c r="F16" s="32"/>
      <c r="G16" s="98">
        <f>-24204-3542-2-544</f>
        <v>-28292</v>
      </c>
      <c r="H16" s="32"/>
      <c r="I16" s="34">
        <v>-25545</v>
      </c>
    </row>
    <row r="17" spans="1:11" s="5" customFormat="1" ht="19.5" customHeight="1">
      <c r="A17" s="2"/>
      <c r="B17" s="5" t="s">
        <v>40</v>
      </c>
      <c r="C17" s="98">
        <v>0</v>
      </c>
      <c r="D17" s="32"/>
      <c r="E17" s="33">
        <v>0</v>
      </c>
      <c r="F17" s="32"/>
      <c r="G17" s="98">
        <f>C17</f>
        <v>0</v>
      </c>
      <c r="H17" s="32"/>
      <c r="I17" s="31">
        <v>0</v>
      </c>
      <c r="K17" s="84"/>
    </row>
    <row r="18" spans="1:9" s="5" customFormat="1" ht="6" customHeight="1">
      <c r="A18" s="2"/>
      <c r="C18" s="99"/>
      <c r="D18" s="36"/>
      <c r="E18" s="37"/>
      <c r="F18" s="36"/>
      <c r="G18" s="99"/>
      <c r="H18" s="36"/>
      <c r="I18" s="38"/>
    </row>
    <row r="19" spans="1:9" s="5" customFormat="1" ht="6" customHeight="1">
      <c r="A19" s="2"/>
      <c r="C19" s="98"/>
      <c r="D19" s="36"/>
      <c r="E19" s="32"/>
      <c r="F19" s="36"/>
      <c r="G19" s="98"/>
      <c r="H19" s="36"/>
      <c r="I19" s="34"/>
    </row>
    <row r="20" spans="1:9" s="5" customFormat="1" ht="19.5" customHeight="1">
      <c r="A20" s="2"/>
      <c r="B20" s="5" t="s">
        <v>41</v>
      </c>
      <c r="C20" s="100">
        <f>SUM(C15:C17)</f>
        <v>6782</v>
      </c>
      <c r="D20" s="36"/>
      <c r="E20" s="40">
        <f>SUM(E15:E17)</f>
        <v>3023</v>
      </c>
      <c r="F20" s="36"/>
      <c r="G20" s="100">
        <f>SUM(G15:G17)</f>
        <v>6782</v>
      </c>
      <c r="H20" s="36"/>
      <c r="I20" s="40">
        <f>SUM(I15:I17)</f>
        <v>3023</v>
      </c>
    </row>
    <row r="21" spans="1:9" s="5" customFormat="1" ht="19.5" customHeight="1">
      <c r="A21" s="2"/>
      <c r="B21" s="5" t="s">
        <v>42</v>
      </c>
      <c r="C21" s="101">
        <v>0</v>
      </c>
      <c r="D21" s="36"/>
      <c r="E21" s="41">
        <v>0</v>
      </c>
      <c r="F21" s="36"/>
      <c r="G21" s="101">
        <f>C21</f>
        <v>0</v>
      </c>
      <c r="H21" s="36"/>
      <c r="I21" s="39">
        <v>0</v>
      </c>
    </row>
    <row r="22" spans="1:9" s="23" customFormat="1" ht="19.5" customHeight="1">
      <c r="A22" s="22"/>
      <c r="B22" s="5" t="s">
        <v>43</v>
      </c>
      <c r="C22" s="113">
        <f>179+98+17+135+789+1</f>
        <v>1219</v>
      </c>
      <c r="D22" s="42"/>
      <c r="E22" s="62">
        <v>364</v>
      </c>
      <c r="F22" s="42"/>
      <c r="G22" s="113">
        <v>1219</v>
      </c>
      <c r="H22" s="42"/>
      <c r="I22" s="43">
        <v>364</v>
      </c>
    </row>
    <row r="23" spans="1:9" s="23" customFormat="1" ht="6" customHeight="1">
      <c r="A23" s="22"/>
      <c r="C23" s="81"/>
      <c r="D23" s="82"/>
      <c r="E23" s="82"/>
      <c r="F23" s="82"/>
      <c r="G23" s="81"/>
      <c r="H23" s="82"/>
      <c r="I23" s="83"/>
    </row>
    <row r="24" spans="1:9" s="5" customFormat="1" ht="3.75" customHeight="1">
      <c r="A24" s="2"/>
      <c r="C24" s="98"/>
      <c r="D24" s="36"/>
      <c r="E24" s="33"/>
      <c r="F24" s="36"/>
      <c r="G24" s="98"/>
      <c r="H24" s="36"/>
      <c r="I24" s="34"/>
    </row>
    <row r="25" spans="1:9" s="23" customFormat="1" ht="19.5" customHeight="1">
      <c r="A25" s="22"/>
      <c r="B25" s="25" t="s">
        <v>44</v>
      </c>
      <c r="C25" s="101">
        <f>SUM(C20:C22)</f>
        <v>8001</v>
      </c>
      <c r="D25" s="36"/>
      <c r="E25" s="39">
        <f>SUM(E20:E22)</f>
        <v>3387</v>
      </c>
      <c r="F25" s="36"/>
      <c r="G25" s="101">
        <f>SUM(G20:G22)</f>
        <v>8001</v>
      </c>
      <c r="H25" s="36"/>
      <c r="I25" s="39">
        <f>SUM(I20:I22)</f>
        <v>3387</v>
      </c>
    </row>
    <row r="26" spans="1:9" s="5" customFormat="1" ht="19.5" customHeight="1">
      <c r="A26" s="2"/>
      <c r="B26" s="5" t="s">
        <v>45</v>
      </c>
      <c r="C26" s="98">
        <v>-1618</v>
      </c>
      <c r="D26" s="32"/>
      <c r="E26" s="63">
        <v>-602</v>
      </c>
      <c r="F26" s="32"/>
      <c r="G26" s="98">
        <v>-1618</v>
      </c>
      <c r="H26" s="32"/>
      <c r="I26" s="31">
        <v>-602</v>
      </c>
    </row>
    <row r="27" spans="1:9" s="5" customFormat="1" ht="6.75" customHeight="1">
      <c r="A27" s="2"/>
      <c r="C27" s="99"/>
      <c r="D27" s="36"/>
      <c r="E27" s="44"/>
      <c r="F27" s="36"/>
      <c r="G27" s="99"/>
      <c r="H27" s="36"/>
      <c r="I27" s="35"/>
    </row>
    <row r="28" spans="1:9" s="5" customFormat="1" ht="7.5" customHeight="1">
      <c r="A28" s="2"/>
      <c r="C28" s="98"/>
      <c r="D28" s="36"/>
      <c r="E28" s="32"/>
      <c r="F28" s="36"/>
      <c r="G28" s="98"/>
      <c r="H28" s="36"/>
      <c r="I28" s="34"/>
    </row>
    <row r="29" spans="1:9" s="23" customFormat="1" ht="19.5" customHeight="1">
      <c r="A29" s="22"/>
      <c r="B29" s="79" t="s">
        <v>88</v>
      </c>
      <c r="C29" s="98">
        <f>SUM(C25:C26)</f>
        <v>6383</v>
      </c>
      <c r="D29" s="32"/>
      <c r="E29" s="45">
        <f>SUM(E25:E28)</f>
        <v>2785</v>
      </c>
      <c r="F29" s="32"/>
      <c r="G29" s="98">
        <f>G25+G26</f>
        <v>6383</v>
      </c>
      <c r="H29" s="32"/>
      <c r="I29" s="31">
        <f>I25+I26</f>
        <v>2785</v>
      </c>
    </row>
    <row r="30" spans="2:9" ht="9" customHeight="1" thickBot="1">
      <c r="B30" s="25"/>
      <c r="C30" s="102"/>
      <c r="D30" s="36"/>
      <c r="E30" s="47"/>
      <c r="F30" s="36"/>
      <c r="G30" s="102"/>
      <c r="H30" s="36"/>
      <c r="I30" s="46"/>
    </row>
    <row r="31" spans="3:9" ht="19.5" customHeight="1" thickTop="1">
      <c r="C31" s="98"/>
      <c r="D31" s="36"/>
      <c r="E31" s="32"/>
      <c r="F31" s="36"/>
      <c r="G31" s="98"/>
      <c r="H31" s="36"/>
      <c r="I31" s="34"/>
    </row>
    <row r="32" spans="1:9" ht="19.5" customHeight="1">
      <c r="A32" s="20"/>
      <c r="B32" s="21" t="s">
        <v>47</v>
      </c>
      <c r="C32" s="39"/>
      <c r="D32" s="32"/>
      <c r="E32" s="36" t="s">
        <v>11</v>
      </c>
      <c r="F32" s="36"/>
      <c r="G32" s="101"/>
      <c r="H32" s="36"/>
      <c r="I32" s="40" t="s">
        <v>11</v>
      </c>
    </row>
    <row r="33" spans="1:9" s="23" customFormat="1" ht="26.25" customHeight="1" thickBot="1">
      <c r="A33" s="22"/>
      <c r="B33" s="25" t="s">
        <v>80</v>
      </c>
      <c r="C33" s="48">
        <f>(+C29/80000)*100</f>
        <v>7.97875</v>
      </c>
      <c r="D33" s="49">
        <f>D30/40000*100</f>
        <v>0</v>
      </c>
      <c r="E33" s="48">
        <f>(+E29/80000)*100</f>
        <v>3.48125</v>
      </c>
      <c r="F33" s="36"/>
      <c r="G33" s="48">
        <f>(+G29/80000)*100</f>
        <v>7.97875</v>
      </c>
      <c r="H33" s="36"/>
      <c r="I33" s="48">
        <f>(+I29/80000)*100</f>
        <v>3.48125</v>
      </c>
    </row>
    <row r="34" spans="1:9" s="5" customFormat="1" ht="24.75" customHeight="1" thickBot="1" thickTop="1">
      <c r="A34" s="2"/>
      <c r="B34" s="5" t="s">
        <v>29</v>
      </c>
      <c r="C34" s="50" t="s">
        <v>12</v>
      </c>
      <c r="D34" s="32"/>
      <c r="E34" s="51" t="s">
        <v>12</v>
      </c>
      <c r="F34" s="36"/>
      <c r="G34" s="52" t="s">
        <v>12</v>
      </c>
      <c r="H34" s="36"/>
      <c r="I34" s="52" t="s">
        <v>12</v>
      </c>
    </row>
    <row r="35" spans="3:9" ht="19.5" customHeight="1" thickTop="1">
      <c r="C35" s="28"/>
      <c r="D35" s="26"/>
      <c r="E35" s="26"/>
      <c r="F35" s="26"/>
      <c r="G35" s="27"/>
      <c r="H35" s="26"/>
      <c r="I35" s="27"/>
    </row>
    <row r="36" spans="2:5" ht="19.5" customHeight="1">
      <c r="B36" s="10" t="s">
        <v>13</v>
      </c>
      <c r="C36" s="24"/>
      <c r="E36" s="2"/>
    </row>
    <row r="37" spans="2:5" ht="19.5" customHeight="1">
      <c r="B37" s="3" t="s">
        <v>22</v>
      </c>
      <c r="C37" s="24"/>
      <c r="E37" s="2"/>
    </row>
    <row r="38" ht="19.5" customHeight="1">
      <c r="E38" s="2"/>
    </row>
    <row r="39" ht="19.5" customHeight="1">
      <c r="E39" s="2"/>
    </row>
    <row r="40" ht="19.5" customHeight="1">
      <c r="E40" s="2"/>
    </row>
    <row r="41" ht="19.5" customHeight="1">
      <c r="E41" s="2"/>
    </row>
    <row r="42" spans="2:5" ht="19.5" customHeight="1">
      <c r="B42" s="8" t="s">
        <v>99</v>
      </c>
      <c r="E42" s="2"/>
    </row>
    <row r="43" spans="2:5" ht="19.5" customHeight="1">
      <c r="B43" s="8" t="s">
        <v>117</v>
      </c>
      <c r="E43" s="2"/>
    </row>
    <row r="44" ht="19.5" customHeight="1">
      <c r="E44" s="2"/>
    </row>
    <row r="45" ht="19.5" customHeight="1">
      <c r="E45" s="2"/>
    </row>
    <row r="46" ht="19.5" customHeight="1">
      <c r="E46" s="2"/>
    </row>
    <row r="47" ht="19.5" customHeight="1">
      <c r="E47" s="2"/>
    </row>
    <row r="48" ht="19.5" customHeight="1">
      <c r="E48" s="2"/>
    </row>
    <row r="49" ht="19.5" customHeight="1">
      <c r="E49" s="2"/>
    </row>
    <row r="50" ht="19.5" customHeight="1">
      <c r="E50" s="2"/>
    </row>
    <row r="51" ht="19.5" customHeight="1">
      <c r="E51" s="2"/>
    </row>
    <row r="52" ht="12">
      <c r="E52" s="2"/>
    </row>
  </sheetData>
  <printOptions horizontalCentered="1"/>
  <pageMargins left="0.3" right="0.23" top="0.45" bottom="0.2" header="0.42" footer="0.2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72"/>
  <sheetViews>
    <sheetView tabSelected="1" view="pageBreakPreview" zoomScaleSheetLayoutView="100" workbookViewId="0" topLeftCell="A9">
      <selection activeCell="D16" sqref="D16"/>
    </sheetView>
  </sheetViews>
  <sheetFormatPr defaultColWidth="9.140625" defaultRowHeight="15"/>
  <cols>
    <col min="2" max="2" width="46.57421875" style="0" customWidth="1"/>
    <col min="4" max="4" width="12.140625" style="105" customWidth="1"/>
    <col min="5" max="5" width="2.57421875" style="87" customWidth="1"/>
    <col min="6" max="6" width="11.7109375" style="0" customWidth="1"/>
  </cols>
  <sheetData>
    <row r="1" spans="2:3" ht="18.75">
      <c r="B1" s="1" t="s">
        <v>37</v>
      </c>
      <c r="C1" s="3"/>
    </row>
    <row r="2" spans="2:3" ht="15">
      <c r="B2" s="4" t="s">
        <v>0</v>
      </c>
      <c r="C2" s="3"/>
    </row>
    <row r="3" spans="2:3" ht="15">
      <c r="B3" s="2"/>
      <c r="C3" s="3"/>
    </row>
    <row r="4" spans="2:7" ht="15">
      <c r="B4" s="30" t="s">
        <v>76</v>
      </c>
      <c r="C4" s="8"/>
      <c r="D4" s="106"/>
      <c r="E4" s="70"/>
      <c r="F4" s="8"/>
      <c r="G4" s="8"/>
    </row>
    <row r="5" spans="2:7" ht="15">
      <c r="B5" s="30" t="s">
        <v>102</v>
      </c>
      <c r="C5" s="8"/>
      <c r="D5" s="106"/>
      <c r="E5" s="70"/>
      <c r="F5" s="8"/>
      <c r="G5" s="8"/>
    </row>
    <row r="6" spans="2:7" ht="15">
      <c r="B6" s="8"/>
      <c r="C6" s="8"/>
      <c r="D6" s="106"/>
      <c r="E6" s="70"/>
      <c r="F6" s="8"/>
      <c r="G6" s="8"/>
    </row>
    <row r="7" spans="2:7" ht="15">
      <c r="B7" s="8"/>
      <c r="C7" s="8"/>
      <c r="D7" s="125" t="s">
        <v>115</v>
      </c>
      <c r="E7" s="125"/>
      <c r="F7" s="125"/>
      <c r="G7" s="8"/>
    </row>
    <row r="8" spans="2:7" ht="15">
      <c r="B8" s="8"/>
      <c r="C8" s="8"/>
      <c r="D8" s="92" t="s">
        <v>100</v>
      </c>
      <c r="E8" s="89"/>
      <c r="F8" s="92" t="s">
        <v>91</v>
      </c>
      <c r="G8" s="8"/>
    </row>
    <row r="9" spans="2:7" ht="15">
      <c r="B9" s="8"/>
      <c r="C9" s="8"/>
      <c r="D9" s="104" t="s">
        <v>10</v>
      </c>
      <c r="E9" s="88"/>
      <c r="F9" s="7" t="s">
        <v>10</v>
      </c>
      <c r="G9" s="8"/>
    </row>
    <row r="10" spans="2:7" ht="15">
      <c r="B10" s="8"/>
      <c r="C10" s="8"/>
      <c r="D10" s="106"/>
      <c r="E10" s="70"/>
      <c r="F10" s="8"/>
      <c r="G10" s="8"/>
    </row>
    <row r="11" spans="2:7" ht="15">
      <c r="B11" s="13" t="s">
        <v>48</v>
      </c>
      <c r="C11" s="8"/>
      <c r="D11" s="93">
        <f>+'Income Statement'!C25</f>
        <v>8001</v>
      </c>
      <c r="E11" s="90"/>
      <c r="F11" s="54">
        <v>3387</v>
      </c>
      <c r="G11" s="8"/>
    </row>
    <row r="12" spans="2:7" ht="15">
      <c r="B12" s="8"/>
      <c r="C12" s="8"/>
      <c r="D12" s="106"/>
      <c r="E12" s="70"/>
      <c r="F12" s="54"/>
      <c r="G12" s="8"/>
    </row>
    <row r="13" spans="2:7" ht="15">
      <c r="B13" s="8" t="s">
        <v>49</v>
      </c>
      <c r="C13" s="8"/>
      <c r="D13" s="106"/>
      <c r="E13" s="70"/>
      <c r="F13" s="54"/>
      <c r="G13" s="8"/>
    </row>
    <row r="14" spans="2:7" ht="15">
      <c r="B14" s="8" t="s">
        <v>51</v>
      </c>
      <c r="C14" s="8"/>
      <c r="D14" s="94">
        <f>1343-789</f>
        <v>554</v>
      </c>
      <c r="E14" s="91"/>
      <c r="F14" s="54">
        <v>1806</v>
      </c>
      <c r="G14" s="8"/>
    </row>
    <row r="15" spans="2:7" ht="15">
      <c r="B15" s="8" t="s">
        <v>50</v>
      </c>
      <c r="C15" s="8"/>
      <c r="D15" s="94">
        <f>-179-98-17+2-136+1</f>
        <v>-427</v>
      </c>
      <c r="E15" s="91"/>
      <c r="F15" s="61">
        <v>-363</v>
      </c>
      <c r="G15" s="8"/>
    </row>
    <row r="16" spans="2:7" ht="6" customHeight="1">
      <c r="B16" s="8"/>
      <c r="C16" s="8"/>
      <c r="D16" s="107"/>
      <c r="E16" s="70"/>
      <c r="F16" s="55"/>
      <c r="G16" s="8"/>
    </row>
    <row r="17" spans="2:8" ht="3.75" customHeight="1">
      <c r="B17" s="8"/>
      <c r="C17" s="8"/>
      <c r="D17" s="106"/>
      <c r="E17" s="70"/>
      <c r="F17" s="54"/>
      <c r="G17" s="8"/>
      <c r="H17">
        <f>2183091+2203138</f>
        <v>4386229</v>
      </c>
    </row>
    <row r="18" spans="2:7" ht="15">
      <c r="B18" s="8" t="s">
        <v>52</v>
      </c>
      <c r="C18" s="8"/>
      <c r="D18" s="108">
        <f>SUM(D11:D15)</f>
        <v>8128</v>
      </c>
      <c r="E18" s="86"/>
      <c r="F18" s="60">
        <f>SUM(F11:F15)</f>
        <v>4830</v>
      </c>
      <c r="G18" s="8"/>
    </row>
    <row r="19" spans="2:7" ht="15">
      <c r="B19" s="8"/>
      <c r="C19" s="8"/>
      <c r="D19" s="106"/>
      <c r="E19" s="70"/>
      <c r="F19" s="54"/>
      <c r="G19" s="8"/>
    </row>
    <row r="20" spans="2:7" ht="15">
      <c r="B20" s="8" t="s">
        <v>53</v>
      </c>
      <c r="C20" s="8"/>
      <c r="D20" s="94">
        <f>-1809-484+22</f>
        <v>-2271</v>
      </c>
      <c r="E20" s="91"/>
      <c r="F20" s="61">
        <v>-402</v>
      </c>
      <c r="G20" s="8"/>
    </row>
    <row r="21" spans="2:7" ht="15">
      <c r="B21" s="8" t="s">
        <v>54</v>
      </c>
      <c r="C21" s="8"/>
      <c r="D21" s="94">
        <v>940</v>
      </c>
      <c r="E21" s="91"/>
      <c r="F21" s="61">
        <v>1153</v>
      </c>
      <c r="G21" s="8"/>
    </row>
    <row r="22" spans="2:7" ht="15">
      <c r="B22" s="8" t="s">
        <v>56</v>
      </c>
      <c r="C22" s="8"/>
      <c r="D22" s="94">
        <f>-301+179</f>
        <v>-122</v>
      </c>
      <c r="E22" s="91"/>
      <c r="F22" s="61">
        <v>-330</v>
      </c>
      <c r="G22" s="8"/>
    </row>
    <row r="23" spans="2:7" ht="5.25" customHeight="1">
      <c r="B23" s="8"/>
      <c r="C23" s="8"/>
      <c r="D23" s="107"/>
      <c r="E23" s="70"/>
      <c r="F23" s="58"/>
      <c r="G23" s="8"/>
    </row>
    <row r="24" spans="2:7" ht="4.5" customHeight="1">
      <c r="B24" s="8"/>
      <c r="C24" s="8"/>
      <c r="D24" s="106"/>
      <c r="E24" s="70"/>
      <c r="F24" s="8"/>
      <c r="G24" s="8"/>
    </row>
    <row r="25" spans="2:7" ht="15">
      <c r="B25" s="8" t="s">
        <v>55</v>
      </c>
      <c r="C25" s="8"/>
      <c r="D25" s="108">
        <f>SUM(D18:D22)</f>
        <v>6675</v>
      </c>
      <c r="E25" s="86"/>
      <c r="F25" s="60">
        <f>SUM(F18:F22)</f>
        <v>5251</v>
      </c>
      <c r="G25" s="8"/>
    </row>
    <row r="26" spans="2:7" ht="4.5" customHeight="1">
      <c r="B26" s="8"/>
      <c r="C26" s="8"/>
      <c r="D26" s="109"/>
      <c r="E26" s="86"/>
      <c r="F26" s="85"/>
      <c r="G26" s="8"/>
    </row>
    <row r="27" spans="2:7" ht="15">
      <c r="B27" s="8"/>
      <c r="C27" s="8"/>
      <c r="D27" s="106"/>
      <c r="E27" s="70"/>
      <c r="F27" s="54"/>
      <c r="G27" s="8"/>
    </row>
    <row r="28" spans="2:7" ht="15">
      <c r="B28" s="13" t="s">
        <v>57</v>
      </c>
      <c r="C28" s="8"/>
      <c r="D28" s="106"/>
      <c r="E28" s="70"/>
      <c r="F28" s="54"/>
      <c r="G28" s="8"/>
    </row>
    <row r="29" spans="2:7" ht="15">
      <c r="B29" s="8" t="s">
        <v>71</v>
      </c>
      <c r="C29" s="8"/>
      <c r="D29" s="94">
        <v>98</v>
      </c>
      <c r="E29" s="91"/>
      <c r="F29" s="54">
        <v>98</v>
      </c>
      <c r="G29" s="8"/>
    </row>
    <row r="30" spans="2:7" ht="15">
      <c r="B30" s="8" t="s">
        <v>72</v>
      </c>
      <c r="C30" s="8"/>
      <c r="D30" s="94">
        <v>12</v>
      </c>
      <c r="E30" s="91"/>
      <c r="F30" s="54">
        <v>38</v>
      </c>
      <c r="G30" s="8"/>
    </row>
    <row r="31" spans="2:7" ht="15">
      <c r="B31" s="8" t="s">
        <v>85</v>
      </c>
      <c r="C31" s="8"/>
      <c r="D31" s="94">
        <v>0</v>
      </c>
      <c r="E31" s="91"/>
      <c r="F31" s="54">
        <v>0</v>
      </c>
      <c r="G31" s="8"/>
    </row>
    <row r="32" spans="2:7" ht="15">
      <c r="B32" s="8" t="s">
        <v>86</v>
      </c>
      <c r="C32" s="8"/>
      <c r="D32" s="94">
        <v>564</v>
      </c>
      <c r="E32" s="91"/>
      <c r="F32" s="54">
        <v>0</v>
      </c>
      <c r="G32" s="8"/>
    </row>
    <row r="33" spans="2:7" ht="15">
      <c r="B33" s="8" t="s">
        <v>73</v>
      </c>
      <c r="D33" s="94">
        <v>-1665</v>
      </c>
      <c r="E33" s="91"/>
      <c r="F33" s="96">
        <v>-1839</v>
      </c>
      <c r="G33" s="8"/>
    </row>
    <row r="34" spans="2:7" ht="15">
      <c r="B34" s="8" t="s">
        <v>79</v>
      </c>
      <c r="C34" s="8"/>
      <c r="D34" s="94">
        <v>-827</v>
      </c>
      <c r="E34" s="91"/>
      <c r="F34" s="96">
        <v>-3786</v>
      </c>
      <c r="G34" s="8"/>
    </row>
    <row r="35" spans="2:7" ht="5.25" customHeight="1">
      <c r="B35" s="8"/>
      <c r="C35" s="8"/>
      <c r="D35" s="106"/>
      <c r="E35" s="70"/>
      <c r="F35" s="54"/>
      <c r="G35" s="8"/>
    </row>
    <row r="36" spans="2:7" ht="7.5" customHeight="1">
      <c r="B36" s="8"/>
      <c r="C36" s="8"/>
      <c r="D36" s="107"/>
      <c r="E36" s="70"/>
      <c r="F36" s="55"/>
      <c r="G36" s="8"/>
    </row>
    <row r="37" spans="2:7" ht="3" customHeight="1">
      <c r="B37" s="8"/>
      <c r="C37" s="8"/>
      <c r="D37" s="106"/>
      <c r="E37" s="70"/>
      <c r="F37" s="54"/>
      <c r="G37" s="8"/>
    </row>
    <row r="38" spans="2:7" ht="15">
      <c r="B38" s="8" t="s">
        <v>84</v>
      </c>
      <c r="C38" s="8"/>
      <c r="D38" s="95">
        <f>SUM(D29:D36)</f>
        <v>-1818</v>
      </c>
      <c r="E38" s="73"/>
      <c r="F38" s="14">
        <f>SUM(F29:F34)</f>
        <v>-5489</v>
      </c>
      <c r="G38" s="8"/>
    </row>
    <row r="39" spans="2:7" ht="3" customHeight="1">
      <c r="B39" s="8"/>
      <c r="C39" s="8"/>
      <c r="D39" s="110"/>
      <c r="E39" s="73"/>
      <c r="F39" s="17"/>
      <c r="G39" s="8"/>
    </row>
    <row r="40" spans="2:7" ht="15">
      <c r="B40" s="8"/>
      <c r="C40" s="8"/>
      <c r="D40" s="95"/>
      <c r="E40" s="73"/>
      <c r="F40" s="8"/>
      <c r="G40" s="8"/>
    </row>
    <row r="41" spans="2:7" ht="15">
      <c r="B41" s="13" t="s">
        <v>81</v>
      </c>
      <c r="C41" s="8"/>
      <c r="D41" s="106"/>
      <c r="E41" s="70"/>
      <c r="F41" s="8"/>
      <c r="G41" s="8"/>
    </row>
    <row r="42" spans="2:7" ht="15">
      <c r="B42" s="8" t="s">
        <v>82</v>
      </c>
      <c r="C42" s="8"/>
      <c r="D42" s="95">
        <v>0</v>
      </c>
      <c r="E42" s="73"/>
      <c r="F42" s="14">
        <v>0</v>
      </c>
      <c r="G42" s="8"/>
    </row>
    <row r="43" spans="2:7" ht="15" customHeight="1" hidden="1">
      <c r="B43" s="8" t="s">
        <v>87</v>
      </c>
      <c r="C43" s="8"/>
      <c r="D43" s="95">
        <v>0</v>
      </c>
      <c r="E43" s="73"/>
      <c r="F43" s="54">
        <v>0</v>
      </c>
      <c r="G43" s="8"/>
    </row>
    <row r="44" spans="2:7" ht="4.5" customHeight="1" hidden="1">
      <c r="B44" s="8"/>
      <c r="C44" s="8"/>
      <c r="D44" s="110"/>
      <c r="E44" s="73"/>
      <c r="F44" s="17"/>
      <c r="G44" s="8"/>
    </row>
    <row r="45" spans="2:7" ht="3" customHeight="1" hidden="1">
      <c r="B45" s="8"/>
      <c r="C45" s="8"/>
      <c r="D45" s="95"/>
      <c r="E45" s="73"/>
      <c r="F45" s="8"/>
      <c r="G45" s="8"/>
    </row>
    <row r="46" spans="2:7" ht="15" customHeight="1" hidden="1">
      <c r="B46" s="8"/>
      <c r="C46" s="8"/>
      <c r="D46" s="95">
        <f>+D42+D43</f>
        <v>0</v>
      </c>
      <c r="E46" s="73"/>
      <c r="F46" s="14">
        <f>+F42+F43</f>
        <v>0</v>
      </c>
      <c r="G46" s="8"/>
    </row>
    <row r="47" spans="2:7" ht="3" customHeight="1">
      <c r="B47" s="8"/>
      <c r="C47" s="8"/>
      <c r="D47" s="110"/>
      <c r="E47" s="73"/>
      <c r="F47" s="17"/>
      <c r="G47" s="8"/>
    </row>
    <row r="48" spans="2:7" ht="15">
      <c r="B48" s="8"/>
      <c r="C48" s="8"/>
      <c r="D48" s="95"/>
      <c r="E48" s="73"/>
      <c r="F48" s="14"/>
      <c r="G48" s="8"/>
    </row>
    <row r="49" spans="2:7" ht="15">
      <c r="B49" s="13" t="s">
        <v>83</v>
      </c>
      <c r="C49" s="8"/>
      <c r="D49" s="94">
        <f>+D25+D38+D42</f>
        <v>4857</v>
      </c>
      <c r="E49" s="91"/>
      <c r="F49" s="94">
        <f>+F25+F38+F42</f>
        <v>-238</v>
      </c>
      <c r="G49" s="8"/>
    </row>
    <row r="50" spans="2:7" ht="15">
      <c r="B50" s="13"/>
      <c r="C50" s="8"/>
      <c r="D50" s="106"/>
      <c r="E50" s="70"/>
      <c r="F50" s="8"/>
      <c r="G50" s="8"/>
    </row>
    <row r="51" spans="2:7" ht="15">
      <c r="B51" s="13" t="s">
        <v>96</v>
      </c>
      <c r="C51" s="8"/>
      <c r="D51" s="94">
        <f>+'Balance Sheet'!F23</f>
        <v>38273</v>
      </c>
      <c r="E51" s="91"/>
      <c r="F51" s="54">
        <v>45878</v>
      </c>
      <c r="G51" s="8"/>
    </row>
    <row r="52" spans="2:7" ht="7.5" customHeight="1">
      <c r="B52" s="13"/>
      <c r="C52" s="8"/>
      <c r="D52" s="107"/>
      <c r="E52" s="70"/>
      <c r="F52" s="58"/>
      <c r="G52" s="8"/>
    </row>
    <row r="53" spans="2:7" ht="6.75" customHeight="1">
      <c r="B53" s="13"/>
      <c r="C53" s="8"/>
      <c r="D53" s="106"/>
      <c r="E53" s="70"/>
      <c r="F53" s="8"/>
      <c r="G53" s="8"/>
    </row>
    <row r="54" spans="2:7" ht="15">
      <c r="B54" s="13" t="s">
        <v>95</v>
      </c>
      <c r="C54" s="8"/>
      <c r="D54" s="111">
        <f>SUM(D49:D51)</f>
        <v>43130</v>
      </c>
      <c r="E54" s="74"/>
      <c r="F54" s="64">
        <f>SUM(F49:F51)</f>
        <v>45640</v>
      </c>
      <c r="G54" s="8"/>
    </row>
    <row r="55" spans="2:7" ht="6.75" customHeight="1" thickBot="1">
      <c r="B55" s="8"/>
      <c r="C55" s="8"/>
      <c r="D55" s="112"/>
      <c r="E55" s="70"/>
      <c r="F55" s="59"/>
      <c r="G55" s="8"/>
    </row>
    <row r="56" spans="2:7" ht="15.75" thickTop="1">
      <c r="B56" s="8"/>
      <c r="C56" s="8"/>
      <c r="D56" s="106"/>
      <c r="E56" s="70"/>
      <c r="F56" s="8"/>
      <c r="G56" s="8"/>
    </row>
    <row r="57" spans="2:7" ht="15">
      <c r="B57" s="8"/>
      <c r="C57" s="8"/>
      <c r="D57" s="106"/>
      <c r="E57" s="70"/>
      <c r="F57" s="8"/>
      <c r="G57" s="8"/>
    </row>
    <row r="58" spans="2:7" ht="15">
      <c r="B58" s="8"/>
      <c r="C58" s="8"/>
      <c r="D58" s="106"/>
      <c r="E58" s="70"/>
      <c r="F58" s="8"/>
      <c r="G58" s="8"/>
    </row>
    <row r="59" spans="2:7" ht="15">
      <c r="B59" s="8"/>
      <c r="C59" s="8"/>
      <c r="D59" s="106"/>
      <c r="E59" s="70"/>
      <c r="F59" s="8"/>
      <c r="G59" s="8"/>
    </row>
    <row r="60" spans="2:7" ht="15">
      <c r="B60" s="8" t="s">
        <v>77</v>
      </c>
      <c r="C60" s="8"/>
      <c r="D60" s="106"/>
      <c r="E60" s="70"/>
      <c r="F60" s="8"/>
      <c r="G60" s="8"/>
    </row>
    <row r="61" spans="2:7" ht="15">
      <c r="B61" s="8" t="s">
        <v>116</v>
      </c>
      <c r="C61" s="8"/>
      <c r="D61" s="106"/>
      <c r="E61" s="70"/>
      <c r="F61" s="8"/>
      <c r="G61" s="8"/>
    </row>
    <row r="62" spans="2:7" ht="15">
      <c r="B62" s="8"/>
      <c r="C62" s="8"/>
      <c r="D62" s="106"/>
      <c r="E62" s="70"/>
      <c r="F62" s="8"/>
      <c r="G62" s="8"/>
    </row>
    <row r="63" spans="2:7" ht="15">
      <c r="B63" s="8"/>
      <c r="C63" s="8"/>
      <c r="D63" s="106"/>
      <c r="E63" s="70"/>
      <c r="F63" s="8"/>
      <c r="G63" s="8"/>
    </row>
    <row r="64" spans="2:7" ht="15">
      <c r="B64" s="8"/>
      <c r="C64" s="8"/>
      <c r="D64" s="106"/>
      <c r="E64" s="70"/>
      <c r="F64" s="8"/>
      <c r="G64" s="8"/>
    </row>
    <row r="65" spans="2:7" ht="15">
      <c r="B65" s="8"/>
      <c r="C65" s="8"/>
      <c r="D65" s="106"/>
      <c r="E65" s="70"/>
      <c r="F65" s="8"/>
      <c r="G65" s="8"/>
    </row>
    <row r="66" spans="2:7" ht="15">
      <c r="B66" s="8"/>
      <c r="C66" s="8"/>
      <c r="D66" s="106"/>
      <c r="E66" s="70"/>
      <c r="F66" s="8"/>
      <c r="G66" s="8"/>
    </row>
    <row r="67" spans="2:7" ht="15">
      <c r="B67" s="8"/>
      <c r="C67" s="8"/>
      <c r="D67" s="106"/>
      <c r="E67" s="70"/>
      <c r="F67" s="8"/>
      <c r="G67" s="8"/>
    </row>
    <row r="68" spans="2:7" ht="15">
      <c r="B68" s="8"/>
      <c r="C68" s="8"/>
      <c r="D68" s="106"/>
      <c r="E68" s="70"/>
      <c r="F68" s="8"/>
      <c r="G68" s="8"/>
    </row>
    <row r="69" spans="2:7" ht="15">
      <c r="B69" s="8"/>
      <c r="C69" s="8"/>
      <c r="D69" s="106"/>
      <c r="E69" s="70"/>
      <c r="F69" s="8"/>
      <c r="G69" s="8"/>
    </row>
    <row r="70" spans="2:7" ht="15">
      <c r="B70" s="8"/>
      <c r="C70" s="8"/>
      <c r="D70" s="106"/>
      <c r="E70" s="70"/>
      <c r="F70" s="8"/>
      <c r="G70" s="8"/>
    </row>
    <row r="71" spans="2:7" ht="15">
      <c r="B71" s="8"/>
      <c r="C71" s="8"/>
      <c r="D71" s="106"/>
      <c r="E71" s="70"/>
      <c r="F71" s="8"/>
      <c r="G71" s="8"/>
    </row>
    <row r="72" spans="2:7" ht="15">
      <c r="B72" s="8"/>
      <c r="C72" s="8"/>
      <c r="D72" s="106"/>
      <c r="E72" s="70"/>
      <c r="F72" s="8"/>
      <c r="G72" s="8"/>
    </row>
    <row r="73" spans="2:7" ht="15">
      <c r="B73" s="8"/>
      <c r="C73" s="8"/>
      <c r="D73" s="106"/>
      <c r="E73" s="70"/>
      <c r="F73" s="8"/>
      <c r="G73" s="8"/>
    </row>
    <row r="74" spans="2:7" ht="15">
      <c r="B74" s="8"/>
      <c r="C74" s="8"/>
      <c r="D74" s="106"/>
      <c r="E74" s="70"/>
      <c r="F74" s="8"/>
      <c r="G74" s="8"/>
    </row>
    <row r="75" spans="2:7" ht="15">
      <c r="B75" s="8"/>
      <c r="C75" s="8"/>
      <c r="D75" s="106"/>
      <c r="E75" s="70"/>
      <c r="F75" s="8"/>
      <c r="G75" s="8"/>
    </row>
    <row r="76" spans="2:7" ht="15">
      <c r="B76" s="8"/>
      <c r="C76" s="8"/>
      <c r="D76" s="106"/>
      <c r="E76" s="70"/>
      <c r="F76" s="8"/>
      <c r="G76" s="8"/>
    </row>
    <row r="77" spans="2:7" ht="15">
      <c r="B77" s="8"/>
      <c r="C77" s="8"/>
      <c r="D77" s="106"/>
      <c r="E77" s="70"/>
      <c r="F77" s="8"/>
      <c r="G77" s="8"/>
    </row>
    <row r="78" spans="2:7" ht="15">
      <c r="B78" s="8"/>
      <c r="C78" s="8"/>
      <c r="D78" s="106"/>
      <c r="E78" s="70"/>
      <c r="F78" s="8"/>
      <c r="G78" s="8"/>
    </row>
    <row r="79" spans="2:7" ht="15">
      <c r="B79" s="8"/>
      <c r="C79" s="8"/>
      <c r="D79" s="106"/>
      <c r="E79" s="70"/>
      <c r="F79" s="8"/>
      <c r="G79" s="8"/>
    </row>
    <row r="80" spans="2:7" ht="15">
      <c r="B80" s="8"/>
      <c r="C80" s="8"/>
      <c r="D80" s="106"/>
      <c r="E80" s="70"/>
      <c r="F80" s="8"/>
      <c r="G80" s="8"/>
    </row>
    <row r="81" spans="2:7" ht="15">
      <c r="B81" s="8"/>
      <c r="C81" s="8"/>
      <c r="D81" s="106"/>
      <c r="E81" s="70"/>
      <c r="F81" s="8"/>
      <c r="G81" s="8"/>
    </row>
    <row r="82" spans="2:7" ht="15">
      <c r="B82" s="8"/>
      <c r="C82" s="8"/>
      <c r="D82" s="106"/>
      <c r="E82" s="70"/>
      <c r="F82" s="8"/>
      <c r="G82" s="8"/>
    </row>
    <row r="83" spans="2:7" ht="15">
      <c r="B83" s="8"/>
      <c r="C83" s="8"/>
      <c r="D83" s="106"/>
      <c r="E83" s="70"/>
      <c r="F83" s="8"/>
      <c r="G83" s="8"/>
    </row>
    <row r="84" spans="2:7" ht="15">
      <c r="B84" s="8"/>
      <c r="C84" s="8"/>
      <c r="D84" s="106"/>
      <c r="E84" s="70"/>
      <c r="F84" s="8"/>
      <c r="G84" s="8"/>
    </row>
    <row r="85" spans="2:7" ht="15">
      <c r="B85" s="8"/>
      <c r="C85" s="8"/>
      <c r="D85" s="106"/>
      <c r="E85" s="70"/>
      <c r="F85" s="8"/>
      <c r="G85" s="8"/>
    </row>
    <row r="86" spans="2:7" ht="15">
      <c r="B86" s="8"/>
      <c r="C86" s="8"/>
      <c r="D86" s="106"/>
      <c r="E86" s="70"/>
      <c r="F86" s="8"/>
      <c r="G86" s="8"/>
    </row>
    <row r="87" spans="2:7" ht="15">
      <c r="B87" s="8"/>
      <c r="C87" s="8"/>
      <c r="D87" s="106"/>
      <c r="E87" s="70"/>
      <c r="F87" s="8"/>
      <c r="G87" s="8"/>
    </row>
    <row r="88" spans="2:7" ht="15">
      <c r="B88" s="8"/>
      <c r="C88" s="8"/>
      <c r="D88" s="106"/>
      <c r="E88" s="70"/>
      <c r="F88" s="8"/>
      <c r="G88" s="8"/>
    </row>
    <row r="89" spans="2:7" ht="15">
      <c r="B89" s="8"/>
      <c r="C89" s="8"/>
      <c r="D89" s="106"/>
      <c r="E89" s="70"/>
      <c r="F89" s="8"/>
      <c r="G89" s="8"/>
    </row>
    <row r="90" spans="2:7" ht="15">
      <c r="B90" s="8"/>
      <c r="C90" s="8"/>
      <c r="D90" s="106"/>
      <c r="E90" s="70"/>
      <c r="F90" s="8"/>
      <c r="G90" s="8"/>
    </row>
    <row r="91" spans="2:7" ht="15">
      <c r="B91" s="8"/>
      <c r="C91" s="8"/>
      <c r="D91" s="106"/>
      <c r="E91" s="70"/>
      <c r="F91" s="8"/>
      <c r="G91" s="8"/>
    </row>
    <row r="92" spans="2:7" ht="15">
      <c r="B92" s="8"/>
      <c r="C92" s="8"/>
      <c r="D92" s="106"/>
      <c r="E92" s="70"/>
      <c r="F92" s="8"/>
      <c r="G92" s="8"/>
    </row>
    <row r="93" spans="2:7" ht="15">
      <c r="B93" s="8"/>
      <c r="C93" s="8"/>
      <c r="D93" s="106"/>
      <c r="E93" s="70"/>
      <c r="F93" s="8"/>
      <c r="G93" s="8"/>
    </row>
    <row r="94" spans="2:7" ht="15">
      <c r="B94" s="8"/>
      <c r="C94" s="8"/>
      <c r="D94" s="106"/>
      <c r="E94" s="70"/>
      <c r="F94" s="8"/>
      <c r="G94" s="8"/>
    </row>
    <row r="95" spans="2:7" ht="15">
      <c r="B95" s="8"/>
      <c r="C95" s="8"/>
      <c r="D95" s="106"/>
      <c r="E95" s="70"/>
      <c r="F95" s="8"/>
      <c r="G95" s="8"/>
    </row>
    <row r="96" spans="2:7" ht="15">
      <c r="B96" s="8"/>
      <c r="C96" s="8"/>
      <c r="D96" s="106"/>
      <c r="E96" s="70"/>
      <c r="F96" s="8"/>
      <c r="G96" s="8"/>
    </row>
    <row r="97" spans="2:7" ht="15">
      <c r="B97" s="8"/>
      <c r="C97" s="8"/>
      <c r="D97" s="106"/>
      <c r="E97" s="70"/>
      <c r="F97" s="8"/>
      <c r="G97" s="8"/>
    </row>
    <row r="98" spans="2:7" ht="15">
      <c r="B98" s="8"/>
      <c r="C98" s="8"/>
      <c r="D98" s="106"/>
      <c r="E98" s="70"/>
      <c r="F98" s="8"/>
      <c r="G98" s="8"/>
    </row>
    <row r="99" spans="2:7" ht="15">
      <c r="B99" s="8"/>
      <c r="C99" s="8"/>
      <c r="D99" s="106"/>
      <c r="E99" s="70"/>
      <c r="F99" s="8"/>
      <c r="G99" s="8"/>
    </row>
    <row r="100" spans="2:7" ht="15">
      <c r="B100" s="8"/>
      <c r="C100" s="8"/>
      <c r="D100" s="106"/>
      <c r="E100" s="70"/>
      <c r="F100" s="8"/>
      <c r="G100" s="8"/>
    </row>
    <row r="101" spans="2:7" ht="15">
      <c r="B101" s="8"/>
      <c r="C101" s="8"/>
      <c r="D101" s="106"/>
      <c r="E101" s="70"/>
      <c r="F101" s="8"/>
      <c r="G101" s="8"/>
    </row>
    <row r="102" spans="2:7" ht="15">
      <c r="B102" s="8"/>
      <c r="C102" s="8"/>
      <c r="D102" s="106"/>
      <c r="E102" s="70"/>
      <c r="F102" s="8"/>
      <c r="G102" s="8"/>
    </row>
    <row r="103" spans="2:7" ht="15">
      <c r="B103" s="8"/>
      <c r="C103" s="8"/>
      <c r="D103" s="106"/>
      <c r="E103" s="70"/>
      <c r="F103" s="8"/>
      <c r="G103" s="8"/>
    </row>
    <row r="104" spans="2:7" ht="15">
      <c r="B104" s="8"/>
      <c r="C104" s="8"/>
      <c r="D104" s="106"/>
      <c r="E104" s="70"/>
      <c r="F104" s="8"/>
      <c r="G104" s="8"/>
    </row>
    <row r="105" spans="2:7" ht="15">
      <c r="B105" s="8"/>
      <c r="C105" s="8"/>
      <c r="D105" s="106"/>
      <c r="E105" s="70"/>
      <c r="F105" s="8"/>
      <c r="G105" s="8"/>
    </row>
    <row r="106" spans="2:7" ht="15">
      <c r="B106" s="8"/>
      <c r="C106" s="8"/>
      <c r="D106" s="106"/>
      <c r="E106" s="70"/>
      <c r="F106" s="8"/>
      <c r="G106" s="8"/>
    </row>
    <row r="107" spans="2:7" ht="15">
      <c r="B107" s="8"/>
      <c r="C107" s="8"/>
      <c r="D107" s="106"/>
      <c r="E107" s="70"/>
      <c r="F107" s="8"/>
      <c r="G107" s="8"/>
    </row>
    <row r="108" spans="2:7" ht="15">
      <c r="B108" s="8"/>
      <c r="C108" s="8"/>
      <c r="D108" s="106"/>
      <c r="E108" s="70"/>
      <c r="F108" s="8"/>
      <c r="G108" s="8"/>
    </row>
    <row r="109" spans="2:7" ht="15">
      <c r="B109" s="8"/>
      <c r="C109" s="8"/>
      <c r="D109" s="106"/>
      <c r="E109" s="70"/>
      <c r="F109" s="8"/>
      <c r="G109" s="8"/>
    </row>
    <row r="110" spans="2:7" ht="15">
      <c r="B110" s="8"/>
      <c r="C110" s="8"/>
      <c r="D110" s="106"/>
      <c r="E110" s="70"/>
      <c r="F110" s="8"/>
      <c r="G110" s="8"/>
    </row>
    <row r="111" spans="2:7" ht="15">
      <c r="B111" s="8"/>
      <c r="C111" s="8"/>
      <c r="D111" s="106"/>
      <c r="E111" s="70"/>
      <c r="F111" s="8"/>
      <c r="G111" s="8"/>
    </row>
    <row r="112" spans="2:7" ht="15">
      <c r="B112" s="8"/>
      <c r="C112" s="8"/>
      <c r="D112" s="106"/>
      <c r="E112" s="70"/>
      <c r="F112" s="8"/>
      <c r="G112" s="8"/>
    </row>
    <row r="113" spans="2:7" ht="15">
      <c r="B113" s="8"/>
      <c r="C113" s="8"/>
      <c r="D113" s="106"/>
      <c r="E113" s="70"/>
      <c r="F113" s="8"/>
      <c r="G113" s="8"/>
    </row>
    <row r="114" spans="2:7" ht="15">
      <c r="B114" s="8"/>
      <c r="C114" s="8"/>
      <c r="D114" s="106"/>
      <c r="E114" s="70"/>
      <c r="F114" s="8"/>
      <c r="G114" s="8"/>
    </row>
    <row r="115" spans="2:7" ht="15">
      <c r="B115" s="8"/>
      <c r="C115" s="8"/>
      <c r="D115" s="106"/>
      <c r="E115" s="70"/>
      <c r="F115" s="8"/>
      <c r="G115" s="8"/>
    </row>
    <row r="116" spans="2:7" ht="15">
      <c r="B116" s="8"/>
      <c r="C116" s="8"/>
      <c r="D116" s="106"/>
      <c r="E116" s="70"/>
      <c r="F116" s="8"/>
      <c r="G116" s="8"/>
    </row>
    <row r="117" spans="2:7" ht="15">
      <c r="B117" s="8"/>
      <c r="C117" s="8"/>
      <c r="D117" s="106"/>
      <c r="E117" s="70"/>
      <c r="F117" s="8"/>
      <c r="G117" s="8"/>
    </row>
    <row r="118" spans="2:7" ht="15">
      <c r="B118" s="8"/>
      <c r="C118" s="8"/>
      <c r="D118" s="106"/>
      <c r="E118" s="70"/>
      <c r="F118" s="8"/>
      <c r="G118" s="8"/>
    </row>
    <row r="119" spans="2:7" ht="15">
      <c r="B119" s="8"/>
      <c r="C119" s="8"/>
      <c r="D119" s="106"/>
      <c r="E119" s="70"/>
      <c r="F119" s="8"/>
      <c r="G119" s="8"/>
    </row>
    <row r="120" spans="2:7" ht="15">
      <c r="B120" s="8"/>
      <c r="C120" s="8"/>
      <c r="D120" s="106"/>
      <c r="E120" s="70"/>
      <c r="F120" s="8"/>
      <c r="G120" s="8"/>
    </row>
    <row r="121" spans="2:7" ht="15">
      <c r="B121" s="8"/>
      <c r="C121" s="8"/>
      <c r="D121" s="106"/>
      <c r="E121" s="70"/>
      <c r="F121" s="8"/>
      <c r="G121" s="8"/>
    </row>
    <row r="122" spans="2:7" ht="15">
      <c r="B122" s="8"/>
      <c r="C122" s="8"/>
      <c r="D122" s="106"/>
      <c r="E122" s="70"/>
      <c r="F122" s="8"/>
      <c r="G122" s="8"/>
    </row>
    <row r="123" spans="2:7" ht="15">
      <c r="B123" s="8"/>
      <c r="C123" s="8"/>
      <c r="D123" s="106"/>
      <c r="E123" s="70"/>
      <c r="F123" s="8"/>
      <c r="G123" s="8"/>
    </row>
    <row r="124" spans="2:7" ht="15">
      <c r="B124" s="8"/>
      <c r="C124" s="8"/>
      <c r="D124" s="106"/>
      <c r="E124" s="70"/>
      <c r="F124" s="8"/>
      <c r="G124" s="8"/>
    </row>
    <row r="125" spans="2:7" ht="15">
      <c r="B125" s="8"/>
      <c r="C125" s="8"/>
      <c r="D125" s="106"/>
      <c r="E125" s="70"/>
      <c r="F125" s="8"/>
      <c r="G125" s="8"/>
    </row>
    <row r="126" spans="2:7" ht="15">
      <c r="B126" s="8"/>
      <c r="C126" s="8"/>
      <c r="D126" s="106"/>
      <c r="E126" s="70"/>
      <c r="F126" s="8"/>
      <c r="G126" s="8"/>
    </row>
    <row r="127" spans="2:7" ht="15">
      <c r="B127" s="8"/>
      <c r="C127" s="8"/>
      <c r="D127" s="106"/>
      <c r="E127" s="70"/>
      <c r="F127" s="8"/>
      <c r="G127" s="8"/>
    </row>
    <row r="128" spans="2:7" ht="15">
      <c r="B128" s="8"/>
      <c r="C128" s="8"/>
      <c r="D128" s="106"/>
      <c r="E128" s="70"/>
      <c r="F128" s="8"/>
      <c r="G128" s="8"/>
    </row>
    <row r="129" spans="2:7" ht="15">
      <c r="B129" s="8"/>
      <c r="C129" s="8"/>
      <c r="D129" s="106"/>
      <c r="E129" s="70"/>
      <c r="F129" s="8"/>
      <c r="G129" s="8"/>
    </row>
    <row r="130" spans="2:7" ht="15">
      <c r="B130" s="8"/>
      <c r="C130" s="8"/>
      <c r="D130" s="106"/>
      <c r="E130" s="70"/>
      <c r="F130" s="8"/>
      <c r="G130" s="8"/>
    </row>
    <row r="131" spans="2:7" ht="15">
      <c r="B131" s="8"/>
      <c r="C131" s="8"/>
      <c r="D131" s="106"/>
      <c r="E131" s="70"/>
      <c r="F131" s="8"/>
      <c r="G131" s="8"/>
    </row>
    <row r="132" spans="2:7" ht="15">
      <c r="B132" s="8"/>
      <c r="C132" s="8"/>
      <c r="D132" s="106"/>
      <c r="E132" s="70"/>
      <c r="F132" s="8"/>
      <c r="G132" s="8"/>
    </row>
    <row r="133" spans="2:7" ht="15">
      <c r="B133" s="8"/>
      <c r="C133" s="8"/>
      <c r="D133" s="106"/>
      <c r="E133" s="70"/>
      <c r="F133" s="8"/>
      <c r="G133" s="8"/>
    </row>
    <row r="134" spans="2:7" ht="15">
      <c r="B134" s="8"/>
      <c r="C134" s="8"/>
      <c r="D134" s="106"/>
      <c r="E134" s="70"/>
      <c r="F134" s="8"/>
      <c r="G134" s="8"/>
    </row>
    <row r="135" spans="2:7" ht="15">
      <c r="B135" s="8"/>
      <c r="C135" s="8"/>
      <c r="D135" s="106"/>
      <c r="E135" s="70"/>
      <c r="F135" s="8"/>
      <c r="G135" s="8"/>
    </row>
    <row r="136" spans="2:7" ht="15">
      <c r="B136" s="8"/>
      <c r="C136" s="8"/>
      <c r="D136" s="106"/>
      <c r="E136" s="70"/>
      <c r="F136" s="8"/>
      <c r="G136" s="8"/>
    </row>
    <row r="137" spans="2:7" ht="15">
      <c r="B137" s="8"/>
      <c r="C137" s="8"/>
      <c r="D137" s="106"/>
      <c r="E137" s="70"/>
      <c r="F137" s="8"/>
      <c r="G137" s="8"/>
    </row>
    <row r="138" spans="2:7" ht="15">
      <c r="B138" s="8"/>
      <c r="C138" s="8"/>
      <c r="D138" s="106"/>
      <c r="E138" s="70"/>
      <c r="F138" s="8"/>
      <c r="G138" s="8"/>
    </row>
    <row r="139" spans="2:7" ht="15">
      <c r="B139" s="8"/>
      <c r="C139" s="8"/>
      <c r="D139" s="106"/>
      <c r="E139" s="70"/>
      <c r="F139" s="8"/>
      <c r="G139" s="8"/>
    </row>
    <row r="140" spans="2:7" ht="15">
      <c r="B140" s="8"/>
      <c r="C140" s="8"/>
      <c r="D140" s="106"/>
      <c r="E140" s="70"/>
      <c r="F140" s="8"/>
      <c r="G140" s="8"/>
    </row>
    <row r="141" spans="2:7" ht="15">
      <c r="B141" s="8"/>
      <c r="C141" s="8"/>
      <c r="D141" s="106"/>
      <c r="E141" s="70"/>
      <c r="F141" s="8"/>
      <c r="G141" s="8"/>
    </row>
    <row r="142" spans="2:7" ht="15">
      <c r="B142" s="8"/>
      <c r="C142" s="8"/>
      <c r="D142" s="106"/>
      <c r="E142" s="70"/>
      <c r="F142" s="8"/>
      <c r="G142" s="8"/>
    </row>
    <row r="143" spans="2:7" ht="15">
      <c r="B143" s="8"/>
      <c r="C143" s="8"/>
      <c r="D143" s="106"/>
      <c r="E143" s="70"/>
      <c r="F143" s="8"/>
      <c r="G143" s="8"/>
    </row>
    <row r="144" spans="2:7" ht="15">
      <c r="B144" s="8"/>
      <c r="C144" s="8"/>
      <c r="D144" s="106"/>
      <c r="E144" s="70"/>
      <c r="F144" s="8"/>
      <c r="G144" s="8"/>
    </row>
    <row r="145" spans="2:7" ht="15">
      <c r="B145" s="8"/>
      <c r="C145" s="8"/>
      <c r="D145" s="106"/>
      <c r="E145" s="70"/>
      <c r="F145" s="8"/>
      <c r="G145" s="8"/>
    </row>
    <row r="146" spans="2:7" ht="15">
      <c r="B146" s="8"/>
      <c r="C146" s="8"/>
      <c r="D146" s="106"/>
      <c r="E146" s="70"/>
      <c r="F146" s="8"/>
      <c r="G146" s="8"/>
    </row>
    <row r="147" spans="2:7" ht="15">
      <c r="B147" s="8"/>
      <c r="C147" s="8"/>
      <c r="D147" s="106"/>
      <c r="E147" s="70"/>
      <c r="F147" s="8"/>
      <c r="G147" s="8"/>
    </row>
    <row r="148" spans="2:7" ht="15">
      <c r="B148" s="8"/>
      <c r="C148" s="8"/>
      <c r="D148" s="106"/>
      <c r="E148" s="70"/>
      <c r="F148" s="8"/>
      <c r="G148" s="8"/>
    </row>
    <row r="149" spans="2:7" ht="15">
      <c r="B149" s="8"/>
      <c r="C149" s="8"/>
      <c r="D149" s="106"/>
      <c r="E149" s="70"/>
      <c r="F149" s="8"/>
      <c r="G149" s="8"/>
    </row>
    <row r="150" spans="2:7" ht="15">
      <c r="B150" s="8"/>
      <c r="C150" s="8"/>
      <c r="D150" s="106"/>
      <c r="E150" s="70"/>
      <c r="F150" s="8"/>
      <c r="G150" s="8"/>
    </row>
    <row r="151" spans="2:7" ht="15">
      <c r="B151" s="8"/>
      <c r="C151" s="8"/>
      <c r="D151" s="106"/>
      <c r="E151" s="70"/>
      <c r="F151" s="8"/>
      <c r="G151" s="8"/>
    </row>
    <row r="152" spans="2:7" ht="15">
      <c r="B152" s="8"/>
      <c r="C152" s="8"/>
      <c r="D152" s="106"/>
      <c r="E152" s="70"/>
      <c r="F152" s="8"/>
      <c r="G152" s="8"/>
    </row>
    <row r="153" spans="2:7" ht="15">
      <c r="B153" s="8"/>
      <c r="C153" s="8"/>
      <c r="D153" s="106"/>
      <c r="E153" s="70"/>
      <c r="F153" s="8"/>
      <c r="G153" s="8"/>
    </row>
    <row r="154" spans="2:7" ht="15">
      <c r="B154" s="8"/>
      <c r="C154" s="8"/>
      <c r="D154" s="106"/>
      <c r="E154" s="70"/>
      <c r="F154" s="8"/>
      <c r="G154" s="8"/>
    </row>
    <row r="155" spans="2:7" ht="15">
      <c r="B155" s="8"/>
      <c r="C155" s="8"/>
      <c r="D155" s="106"/>
      <c r="E155" s="70"/>
      <c r="F155" s="8"/>
      <c r="G155" s="8"/>
    </row>
    <row r="156" spans="2:7" ht="15">
      <c r="B156" s="8"/>
      <c r="C156" s="8"/>
      <c r="D156" s="106"/>
      <c r="E156" s="70"/>
      <c r="F156" s="8"/>
      <c r="G156" s="8"/>
    </row>
    <row r="157" spans="2:7" ht="15">
      <c r="B157" s="8"/>
      <c r="C157" s="8"/>
      <c r="D157" s="106"/>
      <c r="E157" s="70"/>
      <c r="F157" s="8"/>
      <c r="G157" s="8"/>
    </row>
    <row r="158" spans="2:7" ht="15">
      <c r="B158" s="8"/>
      <c r="C158" s="8"/>
      <c r="D158" s="106"/>
      <c r="E158" s="70"/>
      <c r="F158" s="8"/>
      <c r="G158" s="8"/>
    </row>
    <row r="159" spans="2:7" ht="15">
      <c r="B159" s="8"/>
      <c r="C159" s="8"/>
      <c r="D159" s="106"/>
      <c r="E159" s="70"/>
      <c r="F159" s="8"/>
      <c r="G159" s="8"/>
    </row>
    <row r="160" spans="2:7" ht="15">
      <c r="B160" s="8"/>
      <c r="C160" s="8"/>
      <c r="D160" s="106"/>
      <c r="E160" s="70"/>
      <c r="F160" s="8"/>
      <c r="G160" s="8"/>
    </row>
    <row r="161" spans="2:7" ht="15">
      <c r="B161" s="8"/>
      <c r="C161" s="8"/>
      <c r="D161" s="106"/>
      <c r="E161" s="70"/>
      <c r="F161" s="8"/>
      <c r="G161" s="8"/>
    </row>
    <row r="162" spans="2:7" ht="15">
      <c r="B162" s="8"/>
      <c r="C162" s="8"/>
      <c r="D162" s="106"/>
      <c r="E162" s="70"/>
      <c r="F162" s="8"/>
      <c r="G162" s="8"/>
    </row>
    <row r="163" spans="2:7" ht="15">
      <c r="B163" s="8"/>
      <c r="C163" s="8"/>
      <c r="D163" s="106"/>
      <c r="E163" s="70"/>
      <c r="F163" s="8"/>
      <c r="G163" s="8"/>
    </row>
    <row r="164" spans="2:7" ht="15">
      <c r="B164" s="8"/>
      <c r="C164" s="8"/>
      <c r="D164" s="106"/>
      <c r="E164" s="70"/>
      <c r="F164" s="8"/>
      <c r="G164" s="8"/>
    </row>
    <row r="165" spans="2:7" ht="15">
      <c r="B165" s="8"/>
      <c r="C165" s="8"/>
      <c r="D165" s="106"/>
      <c r="E165" s="70"/>
      <c r="F165" s="8"/>
      <c r="G165" s="8"/>
    </row>
    <row r="166" spans="2:7" ht="15">
      <c r="B166" s="8"/>
      <c r="C166" s="8"/>
      <c r="D166" s="106"/>
      <c r="E166" s="70"/>
      <c r="F166" s="8"/>
      <c r="G166" s="8"/>
    </row>
    <row r="167" spans="2:7" ht="15">
      <c r="B167" s="8"/>
      <c r="C167" s="8"/>
      <c r="D167" s="106"/>
      <c r="E167" s="70"/>
      <c r="F167" s="8"/>
      <c r="G167" s="8"/>
    </row>
    <row r="168" spans="2:7" ht="15">
      <c r="B168" s="8"/>
      <c r="C168" s="8"/>
      <c r="D168" s="106"/>
      <c r="E168" s="70"/>
      <c r="F168" s="8"/>
      <c r="G168" s="8"/>
    </row>
    <row r="169" spans="2:7" ht="15">
      <c r="B169" s="8"/>
      <c r="C169" s="8"/>
      <c r="D169" s="106"/>
      <c r="E169" s="70"/>
      <c r="F169" s="8"/>
      <c r="G169" s="8"/>
    </row>
    <row r="170" spans="2:7" ht="15">
      <c r="B170" s="8"/>
      <c r="C170" s="8"/>
      <c r="D170" s="106"/>
      <c r="E170" s="70"/>
      <c r="F170" s="8"/>
      <c r="G170" s="8"/>
    </row>
    <row r="171" spans="2:7" ht="15">
      <c r="B171" s="8"/>
      <c r="C171" s="8"/>
      <c r="D171" s="106"/>
      <c r="E171" s="70"/>
      <c r="F171" s="8"/>
      <c r="G171" s="8"/>
    </row>
    <row r="172" spans="2:7" ht="15">
      <c r="B172" s="8"/>
      <c r="C172" s="8"/>
      <c r="D172" s="106"/>
      <c r="E172" s="70"/>
      <c r="F172" s="8"/>
      <c r="G172" s="8"/>
    </row>
  </sheetData>
  <mergeCells count="1">
    <mergeCell ref="D7:F7"/>
  </mergeCells>
  <printOptions horizontalCentered="1"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CHUA WOO &amp; COMPANY</cp:lastModifiedBy>
  <cp:lastPrinted>2005-09-30T07:01:04Z</cp:lastPrinted>
  <dcterms:created xsi:type="dcterms:W3CDTF">1999-09-21T04:40:59Z</dcterms:created>
  <dcterms:modified xsi:type="dcterms:W3CDTF">2005-09-30T08:22:02Z</dcterms:modified>
  <cp:category/>
  <cp:version/>
  <cp:contentType/>
  <cp:contentStatus/>
</cp:coreProperties>
</file>